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ELIP\Desktop\"/>
    </mc:Choice>
  </mc:AlternateContent>
  <bookViews>
    <workbookView xWindow="0" yWindow="0" windowWidth="14055" windowHeight="9990"/>
  </bookViews>
  <sheets>
    <sheet name="Summary sheet" sheetId="1" r:id="rId1"/>
    <sheet name="S106 signed 22-23" sheetId="6" r:id="rId2"/>
    <sheet name="S106 income &amp; expenditure " sheetId="2" r:id="rId3"/>
    <sheet name="Q3 (g)" sheetId="4" r:id="rId4"/>
    <sheet name="Q3 (h)(i)" sheetId="5" r:id="rId5"/>
    <sheet name="Q3 (i)" sheetId="7" r:id="rId6"/>
  </sheets>
  <definedNames>
    <definedName name="_xlnm._FilterDatabase" localSheetId="2" hidden="1">'S106 income &amp; expenditure '!$A$1:$N$113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l="1"/>
  <c r="D25" i="4"/>
  <c r="L72" i="2"/>
  <c r="L71" i="2"/>
  <c r="L8" i="2"/>
  <c r="L7" i="2"/>
  <c r="E71" i="5" l="1"/>
  <c r="J113" i="2"/>
  <c r="K113" i="2"/>
  <c r="L3" i="2" l="1"/>
  <c r="L4" i="2"/>
  <c r="L5" i="2"/>
  <c r="L6"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3" i="2"/>
  <c r="L74" i="2"/>
  <c r="L75" i="2"/>
  <c r="L76" i="2"/>
  <c r="L77" i="2"/>
  <c r="L78" i="2"/>
  <c r="L79" i="2"/>
  <c r="L80" i="2"/>
  <c r="L81" i="2"/>
  <c r="L82" i="2"/>
  <c r="L83" i="2"/>
  <c r="L84" i="2"/>
  <c r="L85" i="2"/>
  <c r="L86" i="2"/>
  <c r="L87" i="2"/>
  <c r="L88" i="2"/>
  <c r="L89" i="2"/>
  <c r="L90" i="2"/>
  <c r="L91" i="2"/>
  <c r="L92" i="2"/>
  <c r="L93" i="2"/>
  <c r="L94" i="2"/>
  <c r="L95" i="2"/>
  <c r="L96" i="2"/>
  <c r="L97" i="2"/>
  <c r="L99" i="2"/>
  <c r="L100" i="2"/>
  <c r="L101" i="2"/>
  <c r="L102" i="2"/>
  <c r="L103" i="2"/>
  <c r="L104" i="2"/>
  <c r="L105" i="2"/>
  <c r="L106" i="2"/>
  <c r="L107" i="2"/>
  <c r="L108" i="2"/>
  <c r="L109" i="2"/>
  <c r="L110" i="2"/>
  <c r="L111" i="2"/>
  <c r="L112" i="2"/>
  <c r="I98" i="2" l="1"/>
  <c r="L98" i="2" s="1"/>
  <c r="I113" i="2" l="1"/>
  <c r="L2" i="2"/>
  <c r="L113" i="2" s="1"/>
  <c r="M78" i="2" l="1"/>
  <c r="M59" i="2"/>
  <c r="M110" i="2" l="1"/>
  <c r="M109" i="2"/>
  <c r="M95" i="2"/>
  <c r="M33" i="2"/>
  <c r="M32" i="2"/>
  <c r="M31" i="2"/>
  <c r="M113" i="2" s="1"/>
  <c r="B23" i="7" l="1"/>
</calcChain>
</file>

<file path=xl/sharedStrings.xml><?xml version="1.0" encoding="utf-8"?>
<sst xmlns="http://schemas.openxmlformats.org/spreadsheetml/2006/main" count="943" uniqueCount="303">
  <si>
    <t xml:space="preserve">(a) </t>
  </si>
  <si>
    <t xml:space="preserve">the total amount of money to be provided under any planning obligations which were entered into during the reported year </t>
  </si>
  <si>
    <t xml:space="preserve">(b) </t>
  </si>
  <si>
    <t xml:space="preserve">(c) </t>
  </si>
  <si>
    <t xml:space="preserve">the total amount of money under any planning obligations which was received before the reported year which has not been allocated by the authority   </t>
  </si>
  <si>
    <t xml:space="preserve">(d) </t>
  </si>
  <si>
    <t>summary details of any non monetary contributions to be provided under planning obligations which were entered into during the reported year, including the details of-</t>
  </si>
  <si>
    <t xml:space="preserve">(i) in relation to affordable housing, the total number of units which will be provided  </t>
  </si>
  <si>
    <t>(e)</t>
  </si>
  <si>
    <t xml:space="preserve">the total amount of money (received under any planning obligations) which was allocated but not spent during the reported year for funding infrastructure </t>
  </si>
  <si>
    <t xml:space="preserve">(f) </t>
  </si>
  <si>
    <t xml:space="preserve">(g) </t>
  </si>
  <si>
    <t xml:space="preserve">in relation to money (received under planning obligations) which was allocated by the authority but not spent during the reported year, summary details of the items of infrastructure on which the money has been allocated  and the amount of money allocated to each item </t>
  </si>
  <si>
    <t xml:space="preserve">(h) </t>
  </si>
  <si>
    <t xml:space="preserve">(ii) the amount of money (received under planning obligations) spent on repaying money borrowed, including any interest, with details of the items of infrastructure  which that money was used to provide (wholly or in part)  </t>
  </si>
  <si>
    <t xml:space="preserve">(i) the items of infrastructure on which that money (received under planning obligations) as spent and the amount spent on each item  </t>
  </si>
  <si>
    <t xml:space="preserve">(iii) the amount of money (received under planning obligations) spent in respect of monitoring (including reporting under regulations 121A) in relation to the delivery of planning obligations   </t>
  </si>
  <si>
    <t xml:space="preserve">(i) </t>
  </si>
  <si>
    <t xml:space="preserve">the total amount of money (received under any planing obligations) during any year which has been retained at the end of the reported year and where any retained money has been allocated for the purposes of longer term maintenance  (commuted sums) also identified separately the total amount of commuted sums held    </t>
  </si>
  <si>
    <t xml:space="preserve">the total amount of money under any obligation which was received during the reported year </t>
  </si>
  <si>
    <t xml:space="preserve">(ii) in relation to educational facilities, the number of school places for pupils which will be provided, and the category of school at which they will be provided </t>
  </si>
  <si>
    <t xml:space="preserve">in relation to money (received under planning obligations) which was spent by the authority during the reported year (including transferring it to another person to spend), summary details of </t>
  </si>
  <si>
    <t xml:space="preserve">Amount received </t>
  </si>
  <si>
    <t xml:space="preserve">Amount committed </t>
  </si>
  <si>
    <t xml:space="preserve">Parish </t>
  </si>
  <si>
    <t xml:space="preserve">Site address </t>
  </si>
  <si>
    <t xml:space="preserve">Date of S106 </t>
  </si>
  <si>
    <t xml:space="preserve">Application number </t>
  </si>
  <si>
    <t xml:space="preserve">Deadline for spending contribution received </t>
  </si>
  <si>
    <t xml:space="preserve">Q 3 (g) </t>
  </si>
  <si>
    <t xml:space="preserve">Address </t>
  </si>
  <si>
    <t xml:space="preserve">Amount </t>
  </si>
  <si>
    <t>Items of infrastructure money spent on</t>
  </si>
  <si>
    <t>Date of S106</t>
  </si>
  <si>
    <t>Type of S106</t>
  </si>
  <si>
    <t xml:space="preserve">No of Affordable houses required </t>
  </si>
  <si>
    <t xml:space="preserve">Site </t>
  </si>
  <si>
    <t xml:space="preserve">Total </t>
  </si>
  <si>
    <t>DoV</t>
  </si>
  <si>
    <t>Blofield</t>
  </si>
  <si>
    <t>Brundall</t>
  </si>
  <si>
    <t>Cucumber Lane, Brundall</t>
  </si>
  <si>
    <t>Vauxhall Mallard, Brundall</t>
  </si>
  <si>
    <t>Freethorpe</t>
  </si>
  <si>
    <t>Gt &amp; Little Plumstead</t>
  </si>
  <si>
    <t>Little Plumstead Hospital</t>
  </si>
  <si>
    <t>Church Road</t>
  </si>
  <si>
    <t xml:space="preserve">Halvergate </t>
  </si>
  <si>
    <t>Church Avenue</t>
  </si>
  <si>
    <t>Abbey Farm</t>
  </si>
  <si>
    <t>Haveringland</t>
  </si>
  <si>
    <t>Hellesdon</t>
  </si>
  <si>
    <t>Carrowbreck</t>
  </si>
  <si>
    <t>Tile House, Eversley Road</t>
  </si>
  <si>
    <t>Horsford</t>
  </si>
  <si>
    <t>Kingfisher Meadow</t>
  </si>
  <si>
    <t>Station Road</t>
  </si>
  <si>
    <t>Old Catton</t>
  </si>
  <si>
    <t>St Christophers</t>
  </si>
  <si>
    <t>Dixons Fold</t>
  </si>
  <si>
    <t>Reedham</t>
  </si>
  <si>
    <t>St Marys Care Home</t>
  </si>
  <si>
    <t>Sprowston</t>
  </si>
  <si>
    <t>Blue Boar Lane</t>
  </si>
  <si>
    <t>Blue Boar Lane (920758)</t>
  </si>
  <si>
    <t>Strumpshaw</t>
  </si>
  <si>
    <t>31 Norwich Road</t>
  </si>
  <si>
    <t>Green Infrastructure</t>
  </si>
  <si>
    <t>Thorpe St Andrew</t>
  </si>
  <si>
    <t>130 Yarmouth Road</t>
  </si>
  <si>
    <t>148 Plumstead Road East</t>
  </si>
  <si>
    <t>Buckenham Road</t>
  </si>
  <si>
    <t>Parkside Drive</t>
  </si>
  <si>
    <t>Morgans Way, Hevingham</t>
  </si>
  <si>
    <t>Lodge Farm, Old Catton</t>
  </si>
  <si>
    <t>Salhouse Road, Rackheath</t>
  </si>
  <si>
    <t>Gordon Godfrey Way, Horsford</t>
  </si>
  <si>
    <t>Foundry Close, Foulsham</t>
  </si>
  <si>
    <t>Horsford Tree Belt</t>
  </si>
  <si>
    <t>Pinelands Horsford</t>
  </si>
  <si>
    <t xml:space="preserve">Blue Boar Lane Sprowston </t>
  </si>
  <si>
    <t>Beckside Horsford</t>
  </si>
  <si>
    <t>Pinelands, Horsford</t>
  </si>
  <si>
    <t>Woodbastwick Rd (20161577)</t>
  </si>
  <si>
    <t>Kingfisher Meadow (20161770)</t>
  </si>
  <si>
    <t>Buckenham Road (20151659)</t>
  </si>
  <si>
    <t>nil</t>
  </si>
  <si>
    <t xml:space="preserve">see separate sheet </t>
  </si>
  <si>
    <t>NA</t>
  </si>
  <si>
    <t>Aylsham</t>
  </si>
  <si>
    <t>Cawston</t>
  </si>
  <si>
    <t>Rosebury Road</t>
  </si>
  <si>
    <t>Horsham &amp; Newton St Faith</t>
  </si>
  <si>
    <t>Manor Road</t>
  </si>
  <si>
    <t>Lingwood &amp; Burlingham</t>
  </si>
  <si>
    <t>St Faiths Road</t>
  </si>
  <si>
    <t xml:space="preserve">Rackheath </t>
  </si>
  <si>
    <t>South Green Lane East</t>
  </si>
  <si>
    <t>The Manse, Globe Lane</t>
  </si>
  <si>
    <t>The Manse (20171081)</t>
  </si>
  <si>
    <t>31 Norwich Road (20150188)</t>
  </si>
  <si>
    <t>Saxongate, Hevingham</t>
  </si>
  <si>
    <t>SUDS</t>
  </si>
  <si>
    <t>Littlewood School Rd, Drayton</t>
  </si>
  <si>
    <t>Application Number</t>
  </si>
  <si>
    <t>Amount Due</t>
  </si>
  <si>
    <t>Amount held at 1/4/22</t>
  </si>
  <si>
    <t>Acle</t>
  </si>
  <si>
    <t>Hillside Farm</t>
  </si>
  <si>
    <t>Aegel House</t>
  </si>
  <si>
    <t>Hungate Street</t>
  </si>
  <si>
    <t>Globe Lane</t>
  </si>
  <si>
    <t>Manor House</t>
  </si>
  <si>
    <t>20 Yarmouth Road</t>
  </si>
  <si>
    <t>Garden Farm</t>
  </si>
  <si>
    <t>Woodbastwick Road</t>
  </si>
  <si>
    <t>Blofield Corner</t>
  </si>
  <si>
    <t>Wyngates</t>
  </si>
  <si>
    <t>Dawson's Lane</t>
  </si>
  <si>
    <t>Yarmouth Rd, Berryfields</t>
  </si>
  <si>
    <t>Drayton</t>
  </si>
  <si>
    <t>94 Fakenham Road</t>
  </si>
  <si>
    <t>Palmers Lane</t>
  </si>
  <si>
    <t>The Bridge Public House</t>
  </si>
  <si>
    <t>Mill Farm</t>
  </si>
  <si>
    <t>Land West of Holt Road</t>
  </si>
  <si>
    <t>Postwick</t>
  </si>
  <si>
    <t>Oaks Lane</t>
  </si>
  <si>
    <t>Salhouse Road</t>
  </si>
  <si>
    <t>Reepham</t>
  </si>
  <si>
    <t>Abb's Garage</t>
  </si>
  <si>
    <t>Salhouse</t>
  </si>
  <si>
    <t>Lower Street</t>
  </si>
  <si>
    <t>Spixworth</t>
  </si>
  <si>
    <t>33 Norwich Road</t>
  </si>
  <si>
    <t>Taverham</t>
  </si>
  <si>
    <t>Beech Avenue</t>
  </si>
  <si>
    <t xml:space="preserve">Blofield </t>
  </si>
  <si>
    <t>Swannington</t>
  </si>
  <si>
    <t>21 Norwich Road</t>
  </si>
  <si>
    <t>South of The Common</t>
  </si>
  <si>
    <t>20 Yarmouth Road (20141710)</t>
  </si>
  <si>
    <t>Yarmouth Rd, Berryfields (20161483)</t>
  </si>
  <si>
    <t>Recreation</t>
  </si>
  <si>
    <t>Great &amp; Lt Plumstead</t>
  </si>
  <si>
    <t>Abbey Farm (20080561)</t>
  </si>
  <si>
    <t>Broadland Country Park</t>
  </si>
  <si>
    <t>Land West of Holt Road (20170409)</t>
  </si>
  <si>
    <t>33 Norwich Road (20182040)</t>
  </si>
  <si>
    <t xml:space="preserve">Allocation
</t>
  </si>
  <si>
    <t>Cucumber Lane</t>
  </si>
  <si>
    <t>Site Address</t>
  </si>
  <si>
    <t>Planning Reference</t>
  </si>
  <si>
    <t>Gt Witchingham</t>
  </si>
  <si>
    <t>Land East of Holt Road</t>
  </si>
  <si>
    <t>Gt &amp; Lt Plumstead</t>
  </si>
  <si>
    <t xml:space="preserve">Site Address </t>
  </si>
  <si>
    <t xml:space="preserve">Purpose of Spend </t>
  </si>
  <si>
    <t xml:space="preserve">Purpose for spending- </t>
  </si>
  <si>
    <t>Bloor Land at Horsford</t>
  </si>
  <si>
    <t>S106 IFS for 22/23</t>
  </si>
  <si>
    <t>23.05.22</t>
  </si>
  <si>
    <t>28.06.22</t>
  </si>
  <si>
    <t>28.09.22</t>
  </si>
  <si>
    <t>Land at Salhouse Road, Sprowston</t>
  </si>
  <si>
    <t>Land Adjacent to 20 Yarmouth Road, Blofield</t>
  </si>
  <si>
    <t>Land at Hall Lane/School Road, Drayton</t>
  </si>
  <si>
    <t>16.01.23</t>
  </si>
  <si>
    <t>Land Northeast Side of Church Road, Gt &amp; Lt Plumstead</t>
  </si>
  <si>
    <t>24.02.23</t>
  </si>
  <si>
    <t>Land East of Pound Lane, Thorpe St Andrew</t>
  </si>
  <si>
    <t>Amount spent pre 1/4/22</t>
  </si>
  <si>
    <t>Gt 
Witchingham</t>
  </si>
  <si>
    <t>Old Hall Site, Little Plumstead Hospital</t>
  </si>
  <si>
    <t>20201173 &amp;
20201200</t>
  </si>
  <si>
    <t>Area for Spend</t>
  </si>
  <si>
    <t xml:space="preserve">Parish  </t>
  </si>
  <si>
    <t>Royal Oak, North Walsham Road</t>
  </si>
  <si>
    <t>Parish</t>
  </si>
  <si>
    <t>District</t>
  </si>
  <si>
    <t>Green Lane West (South Phase)</t>
  </si>
  <si>
    <t>Herondale</t>
  </si>
  <si>
    <t>Larksrise, Dog Lane</t>
  </si>
  <si>
    <t>Hillside Farm 2</t>
  </si>
  <si>
    <t>Land East of Buxton Road</t>
  </si>
  <si>
    <t>32-36 Harvey Lane Garage</t>
  </si>
  <si>
    <t>Lt Witchingham</t>
  </si>
  <si>
    <t>Hall Farm, Reepham Road</t>
  </si>
  <si>
    <t>Amount received 1/4/22 - 31/3/23</t>
  </si>
  <si>
    <t>Amount spent 1/4/22 - 31/3/23</t>
  </si>
  <si>
    <t>Amount held at 1/4/23</t>
  </si>
  <si>
    <t>11 - see  S106 signed 22-23 sheet</t>
  </si>
  <si>
    <t>Martys Marsh, Blofield</t>
  </si>
  <si>
    <t>Sports Hub &amp; 3G Pitch, Brundall</t>
  </si>
  <si>
    <t>94 Fakenham Road (20180598)</t>
  </si>
  <si>
    <t>KGV Play Area, Drayton</t>
  </si>
  <si>
    <t>Green Lanes Footpath, Drayton</t>
  </si>
  <si>
    <t>Land South of the Common (20142083)</t>
  </si>
  <si>
    <t>Rosebury Road (20171999)</t>
  </si>
  <si>
    <t>Rosebury Road Open Space, Plumstead</t>
  </si>
  <si>
    <t>Strumpshaw Landfill Project, Strumpshaw</t>
  </si>
  <si>
    <t>Community Hub, Haveringland</t>
  </si>
  <si>
    <t>Skate Park, Sprowston</t>
  </si>
  <si>
    <t>Buckenham Woods, Strumpshaw</t>
  </si>
  <si>
    <t>Football Goals/Floodlights, Acle Recreation Ground</t>
  </si>
  <si>
    <t>Swing Repair, Acle Recreation Ground</t>
  </si>
  <si>
    <t>Cricket Club Generator, Acle Recreation Ground</t>
  </si>
  <si>
    <t>Bowls Club Indoor Fans, Acle Recreation Ground</t>
  </si>
  <si>
    <t>Bowling Green Resurfacing Works, Acle Recreation Ground</t>
  </si>
  <si>
    <t>The Manse</t>
  </si>
  <si>
    <t>Persimmon Homes</t>
  </si>
  <si>
    <t>Vauxhall Mallard</t>
  </si>
  <si>
    <t>Yarmouth Rd/Berryfields</t>
  </si>
  <si>
    <t>Land off Rosebery Road</t>
  </si>
  <si>
    <t>Land North East of Church Road</t>
  </si>
  <si>
    <t>Horsham St Faith</t>
  </si>
  <si>
    <t>St Faith's Road</t>
  </si>
  <si>
    <t>St Christophers School</t>
  </si>
  <si>
    <t>11 Dixons Fold</t>
  </si>
  <si>
    <t>Rackheath</t>
  </si>
  <si>
    <t xml:space="preserve">Green Lane West </t>
  </si>
  <si>
    <t>Land East Side of Station Road</t>
  </si>
  <si>
    <t>Royal Oak, North Walsham Rd</t>
  </si>
  <si>
    <t>Communal Summer House, Yarmouth Rd Allotments</t>
  </si>
  <si>
    <t>Honeycomb Road Trod Path Project</t>
  </si>
  <si>
    <t>Play Area Refurbishment, Heathlands Community Centre</t>
  </si>
  <si>
    <t>Deed of Release - 3G Pitch &amp; Sports Hub Project, Brundall</t>
  </si>
  <si>
    <t>Consultancy Fee - 3G Pitch &amp; Sports Hub Project, Brundall</t>
  </si>
  <si>
    <t>Construction Instalment - 3G Pitch &amp; Sports Hub Project, Brundall</t>
  </si>
  <si>
    <t>Cricket Screens, KGV Playing Field</t>
  </si>
  <si>
    <t xml:space="preserve">Play Climbing Equipment, Recreation Ground </t>
  </si>
  <si>
    <t>Gate Repairs, Gt Plumstead Allotments</t>
  </si>
  <si>
    <t>Design Fees - Gt Plumstead Recreation Ground Project</t>
  </si>
  <si>
    <t>Topographical Survey - Gt Plumstead Recreation Ground Project</t>
  </si>
  <si>
    <t>Ground Protection Works - Gt Plumstead Recreation Ground Project</t>
  </si>
  <si>
    <t>Landscaping - Rosebery Field Project</t>
  </si>
  <si>
    <t>General Works, Pathways, Car Park - Rosebery Field Project</t>
  </si>
  <si>
    <t>New Benches, Parish Play Areas</t>
  </si>
  <si>
    <t>Construction Fees - New Toilet Block Project, Horsford Recreation Ground</t>
  </si>
  <si>
    <t>Woodland Management Plan - Horsford Pits Project</t>
  </si>
  <si>
    <t>New Bike Track - Horsford Pits Project</t>
  </si>
  <si>
    <t>New Bike Track &amp; Signage - Horsford Pits Project</t>
  </si>
  <si>
    <t>Tree Works - Horsford Pits Project</t>
  </si>
  <si>
    <t>Allotments Works, Horsford Allotments</t>
  </si>
  <si>
    <t>2022 Expenditure - Broadland Country Park</t>
  </si>
  <si>
    <t>Land Purchase - Deer Park, Old Catton</t>
  </si>
  <si>
    <t>New Water Butts, Old Catton Allotments</t>
  </si>
  <si>
    <t>Communal Wheelbarrows, Old Catton Allotments</t>
  </si>
  <si>
    <t>Tennis/Netball Courts Resurfacing, Old Catton Recreation Ground</t>
  </si>
  <si>
    <t>Playing Fields Irrigation System, Old Catton Recreation Ground</t>
  </si>
  <si>
    <t>New Storage Pods, Stracey Park</t>
  </si>
  <si>
    <t>Footpath Resurfacing, Jubilee Park</t>
  </si>
  <si>
    <t>Pod Groundworks &amp; Wheelchair Accessible Path, Stracey Park</t>
  </si>
  <si>
    <t xml:space="preserve">Play Area Repair Works, Reedham Recreation Ground </t>
  </si>
  <si>
    <t>Tennis Court Resurfacing, Reedham Recreation Ground</t>
  </si>
  <si>
    <t>Court Clearance &amp; Additional Car Parking, Reepham Recreation Ground</t>
  </si>
  <si>
    <t xml:space="preserve">MUGA Football Goal/Basketball Hoop, Reepham Recreation Ground </t>
  </si>
  <si>
    <t>Tree Works &amp; Landscaping (Phase 2) - Buckenham Wood Project</t>
  </si>
  <si>
    <t xml:space="preserve">Play Area Refurbishment, Sir George Morse Park </t>
  </si>
  <si>
    <t>Open Space/Recreation</t>
  </si>
  <si>
    <t>Open Space/Allotments</t>
  </si>
  <si>
    <t>Formal Recreation Contribution</t>
  </si>
  <si>
    <t>Recreation &amp; Allotment Contribution</t>
  </si>
  <si>
    <t>Allotment Contribution</t>
  </si>
  <si>
    <t>Recreation Contribution</t>
  </si>
  <si>
    <t xml:space="preserve">Play Contribution
</t>
  </si>
  <si>
    <t>Sports and Play Contribution</t>
  </si>
  <si>
    <t>Affordable Housing Contribution</t>
  </si>
  <si>
    <t>Skatepark and Landscaping Sum</t>
  </si>
  <si>
    <t>NPA</t>
  </si>
  <si>
    <t>Parish &amp; Adjacent</t>
  </si>
  <si>
    <t>TOTALS</t>
  </si>
  <si>
    <t>S106 agreements signed during period 01/04/22 - 31/03/23</t>
  </si>
  <si>
    <t xml:space="preserve">COMMUTED MAINTENANCE SUMS </t>
  </si>
  <si>
    <t>20.07.22</t>
  </si>
  <si>
    <t>18.11.22</t>
  </si>
  <si>
    <t>28.11.22</t>
  </si>
  <si>
    <t>03.03.23</t>
  </si>
  <si>
    <t>UU</t>
  </si>
  <si>
    <t>Beighton Road Farm, Acle</t>
  </si>
  <si>
    <t>Land North of Damgate Lane, Acle</t>
  </si>
  <si>
    <t>75 The Green, Freethorpe</t>
  </si>
  <si>
    <t>Land at Grange Farm, Buxton Road, Horstead</t>
  </si>
  <si>
    <t>RAMS £653.04
GI £5,579.42</t>
  </si>
  <si>
    <t>RAMS £225.63
GI £1,456.33</t>
  </si>
  <si>
    <t>RAMS £743.72
GI £7,305.76</t>
  </si>
  <si>
    <t xml:space="preserve">£19,969.86 - see S106 signed 22-23 sheet </t>
  </si>
  <si>
    <t>Beighton Road Farm</t>
  </si>
  <si>
    <t>RAMS</t>
  </si>
  <si>
    <t>Horstead with Stanninghall</t>
  </si>
  <si>
    <t>Land at Grange Farm</t>
  </si>
  <si>
    <t>County</t>
  </si>
  <si>
    <t>Beighton Road Farm (20212338)</t>
  </si>
  <si>
    <t>Norfolk GIRAMS Strategy</t>
  </si>
  <si>
    <t>Horstead</t>
  </si>
  <si>
    <t>Land at Grange Farm (20211143)</t>
  </si>
  <si>
    <t xml:space="preserve">£5,190,804.90 plus commuted maintenance sums amount of £334,838.83 (see separate sheet) </t>
  </si>
  <si>
    <t xml:space="preserve">RAMS £4,005.96
</t>
  </si>
  <si>
    <t xml:space="preserve">NA
</t>
  </si>
  <si>
    <t xml:space="preserve">the total amount of money (received under any planning obligations) which was spent by the authority (including transferring it to another person to spend) </t>
  </si>
  <si>
    <t xml:space="preserve">the total amount of money (received under any planning obligations) during any year which has been retained at the end of the reported year and where any retained money has been allocated for the purposes of longer term maintenance  (commuted sums) also identified separately the total amount of commuted sums held    </t>
  </si>
  <si>
    <t>Amount held as at 31/3/23</t>
  </si>
  <si>
    <t>Q 3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</si>
</sst>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quot;£&quot;#,##0.00"/>
  </numFmts>
  <fonts count="6" x14ac:knownFonts="1">
    <font>
      <sz val="11"/>
      <color theme="1"/>
      <name val="Calibri"/>
      <family val="2"/>
      <scheme val="minor"/>
    </font>
    <font>
      <sz val="10"/>
      <name val="Arial"/>
      <family val="2"/>
    </font>
    <font>
      <sz val="10"/>
      <name val="Calibri"/>
      <family val="2"/>
      <scheme val="minor"/>
    </font>
    <font>
      <sz val="10"/>
      <color theme="1"/>
      <name val="Calibri"/>
      <family val="2"/>
      <scheme val="minor"/>
    </font>
    <font>
      <sz val="10"/>
      <color rgb="FFFF0000"/>
      <name val="Calibri"/>
      <family val="2"/>
      <scheme val="minor"/>
    </font>
    <font>
      <b/>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right/>
      <top/>
      <bottom style="double">
        <color indexed="64"/>
      </bottom>
      <diagonal/>
    </border>
  </borders>
  <cellStyleXfs count="2">
    <xf numFmtId="0" fontId="0" fillId="0" borderId="0"/>
    <xf numFmtId="0" fontId="1" fillId="0" borderId="0"/>
  </cellStyleXfs>
  <cellXfs count="103">
    <xf numFmtId="0" fontId="0" fillId="0" borderId="0" xfId="0"/>
    <xf numFmtId="0" fontId="2" fillId="0" borderId="5"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3" fillId="0" borderId="0" xfId="0" applyFont="1" applyFill="1" applyAlignment="1">
      <alignment horizontal="center" vertical="top"/>
    </xf>
    <xf numFmtId="0" fontId="3" fillId="0" borderId="0" xfId="0" applyFont="1" applyAlignment="1">
      <alignment horizontal="center" vertical="top" wrapText="1"/>
    </xf>
    <xf numFmtId="0" fontId="3" fillId="0" borderId="0" xfId="0" applyFont="1" applyAlignment="1">
      <alignment horizontal="center" vertical="top"/>
    </xf>
    <xf numFmtId="0" fontId="3" fillId="0" borderId="1" xfId="0" applyFont="1" applyFill="1" applyBorder="1" applyAlignment="1">
      <alignment horizontal="center"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164" fontId="3" fillId="0" borderId="0" xfId="0" applyNumberFormat="1" applyFont="1" applyFill="1" applyAlignment="1">
      <alignment horizontal="center" vertical="top"/>
    </xf>
    <xf numFmtId="8" fontId="3" fillId="0" borderId="0" xfId="0" applyNumberFormat="1" applyFont="1" applyFill="1" applyAlignment="1">
      <alignment horizontal="center" vertical="top"/>
    </xf>
    <xf numFmtId="0" fontId="2" fillId="0" borderId="5"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5" xfId="1" applyFont="1" applyBorder="1" applyAlignment="1">
      <alignment horizontal="left" vertical="center" wrapText="1"/>
    </xf>
    <xf numFmtId="0" fontId="3" fillId="0" borderId="1" xfId="0" applyFont="1" applyFill="1" applyBorder="1" applyAlignment="1">
      <alignment horizontal="left" vertical="top" wrapText="1"/>
    </xf>
    <xf numFmtId="0" fontId="3" fillId="0" borderId="0" xfId="0" applyFont="1" applyFill="1" applyAlignment="1">
      <alignment horizontal="left" vertical="top"/>
    </xf>
    <xf numFmtId="0" fontId="3" fillId="0" borderId="0" xfId="0" applyFont="1" applyFill="1" applyAlignment="1">
      <alignment horizontal="left" vertical="top"/>
    </xf>
    <xf numFmtId="0" fontId="2" fillId="2" borderId="1" xfId="0" applyFont="1" applyFill="1" applyBorder="1" applyAlignment="1">
      <alignment horizontal="left" wrapText="1"/>
    </xf>
    <xf numFmtId="0" fontId="2" fillId="2" borderId="1" xfId="0" applyFont="1" applyFill="1" applyBorder="1" applyAlignment="1">
      <alignment horizontal="left"/>
    </xf>
    <xf numFmtId="0" fontId="2" fillId="0" borderId="1" xfId="0" applyFont="1" applyFill="1" applyBorder="1" applyAlignment="1">
      <alignment horizontal="left" wrapText="1"/>
    </xf>
    <xf numFmtId="0" fontId="2" fillId="0" borderId="1" xfId="0" applyFont="1" applyFill="1" applyBorder="1" applyAlignment="1">
      <alignment horizontal="left"/>
    </xf>
    <xf numFmtId="164" fontId="2" fillId="0" borderId="1" xfId="0" applyNumberFormat="1" applyFont="1" applyFill="1" applyBorder="1" applyAlignment="1">
      <alignment horizontal="right"/>
    </xf>
    <xf numFmtId="164" fontId="2" fillId="2" borderId="1" xfId="0" applyNumberFormat="1" applyFont="1" applyFill="1" applyBorder="1" applyAlignment="1">
      <alignment horizontal="right"/>
    </xf>
    <xf numFmtId="164" fontId="2" fillId="0" borderId="1" xfId="0" applyNumberFormat="1" applyFont="1" applyFill="1" applyBorder="1" applyAlignment="1">
      <alignment horizontal="right" wrapText="1"/>
    </xf>
    <xf numFmtId="0" fontId="3" fillId="0" borderId="0" xfId="0" applyFont="1" applyFill="1"/>
    <xf numFmtId="0" fontId="3" fillId="0" borderId="0" xfId="0" applyFont="1" applyFill="1" applyAlignment="1">
      <alignment wrapText="1"/>
    </xf>
    <xf numFmtId="164" fontId="3" fillId="0" borderId="0" xfId="0" applyNumberFormat="1" applyFont="1" applyFill="1" applyAlignment="1"/>
    <xf numFmtId="0" fontId="3" fillId="0" borderId="0" xfId="0" applyFont="1"/>
    <xf numFmtId="0" fontId="3" fillId="0" borderId="1" xfId="0" applyFont="1" applyFill="1" applyBorder="1"/>
    <xf numFmtId="0" fontId="3" fillId="0" borderId="1" xfId="0" applyFont="1" applyFill="1" applyBorder="1" applyAlignment="1">
      <alignment wrapText="1"/>
    </xf>
    <xf numFmtId="164" fontId="3" fillId="0" borderId="0" xfId="0" applyNumberFormat="1" applyFont="1" applyAlignment="1"/>
    <xf numFmtId="0" fontId="3" fillId="0" borderId="0" xfId="0" applyFont="1" applyAlignment="1">
      <alignment wrapText="1"/>
    </xf>
    <xf numFmtId="0" fontId="3" fillId="0" borderId="1" xfId="0" applyFont="1" applyFill="1" applyBorder="1" applyAlignment="1">
      <alignment vertical="top" wrapText="1"/>
    </xf>
    <xf numFmtId="164" fontId="3" fillId="0" borderId="1" xfId="0" applyNumberFormat="1" applyFont="1" applyFill="1" applyBorder="1" applyAlignment="1">
      <alignment vertical="top" wrapText="1"/>
    </xf>
    <xf numFmtId="0" fontId="3" fillId="0" borderId="0" xfId="0" applyFont="1" applyAlignment="1">
      <alignment vertical="top" wrapText="1"/>
    </xf>
    <xf numFmtId="0" fontId="3" fillId="3" borderId="0" xfId="0" applyFont="1" applyFill="1"/>
    <xf numFmtId="0" fontId="3" fillId="3" borderId="0" xfId="0" applyFont="1" applyFill="1" applyAlignment="1">
      <alignment wrapText="1"/>
    </xf>
    <xf numFmtId="164" fontId="3" fillId="3" borderId="3" xfId="0" applyNumberFormat="1" applyFont="1" applyFill="1" applyBorder="1" applyAlignment="1"/>
    <xf numFmtId="0" fontId="3" fillId="0" borderId="0" xfId="0" applyFont="1" applyFill="1" applyAlignment="1">
      <alignment vertical="top" wrapText="1"/>
    </xf>
    <xf numFmtId="164" fontId="3" fillId="0" borderId="0" xfId="0" applyNumberFormat="1" applyFont="1" applyFill="1" applyAlignment="1">
      <alignment vertical="top" wrapText="1"/>
    </xf>
    <xf numFmtId="0" fontId="3" fillId="0" borderId="0" xfId="0" applyFont="1" applyFill="1" applyAlignment="1">
      <alignment vertical="top"/>
    </xf>
    <xf numFmtId="0" fontId="3" fillId="0" borderId="1" xfId="0" applyFont="1" applyFill="1" applyBorder="1" applyAlignment="1">
      <alignment vertical="top"/>
    </xf>
    <xf numFmtId="164" fontId="3" fillId="0" borderId="1" xfId="0" applyNumberFormat="1" applyFont="1" applyFill="1" applyBorder="1" applyAlignment="1">
      <alignment horizontal="right" vertical="top" wrapText="1"/>
    </xf>
    <xf numFmtId="0" fontId="3" fillId="3" borderId="0" xfId="0" applyFont="1" applyFill="1" applyAlignment="1">
      <alignment vertical="top" wrapText="1"/>
    </xf>
    <xf numFmtId="0" fontId="3" fillId="3" borderId="0" xfId="0" applyFont="1" applyFill="1" applyAlignment="1">
      <alignment vertical="top"/>
    </xf>
    <xf numFmtId="164" fontId="3" fillId="3" borderId="3" xfId="0" applyNumberFormat="1" applyFont="1" applyFill="1" applyBorder="1" applyAlignment="1">
      <alignment vertical="top" wrapText="1"/>
    </xf>
    <xf numFmtId="164" fontId="3" fillId="0" borderId="0" xfId="0" applyNumberFormat="1" applyFont="1" applyAlignment="1">
      <alignment wrapText="1"/>
    </xf>
    <xf numFmtId="0" fontId="2" fillId="0" borderId="1" xfId="0" applyFont="1" applyFill="1" applyBorder="1" applyAlignment="1">
      <alignment horizontal="center"/>
    </xf>
    <xf numFmtId="0" fontId="2" fillId="2" borderId="1" xfId="0" applyFont="1" applyFill="1" applyBorder="1" applyAlignment="1">
      <alignment horizontal="center"/>
    </xf>
    <xf numFmtId="164" fontId="3" fillId="0" borderId="1"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3" fillId="0" borderId="0" xfId="0" applyFont="1" applyBorder="1" applyAlignment="1">
      <alignment horizontal="left" vertical="top" wrapText="1"/>
    </xf>
    <xf numFmtId="164" fontId="3" fillId="0" borderId="0" xfId="0" applyNumberFormat="1" applyFont="1" applyFill="1" applyBorder="1" applyAlignment="1">
      <alignment vertical="top" wrapText="1"/>
    </xf>
    <xf numFmtId="14" fontId="3" fillId="0" borderId="0"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164" fontId="3" fillId="0" borderId="0" xfId="0" applyNumberFormat="1" applyFont="1" applyFill="1" applyBorder="1" applyAlignment="1">
      <alignment horizontal="left" vertical="top" wrapText="1"/>
    </xf>
    <xf numFmtId="164" fontId="3" fillId="0" borderId="0" xfId="0" applyNumberFormat="1" applyFont="1" applyFill="1" applyAlignment="1">
      <alignment wrapText="1"/>
    </xf>
    <xf numFmtId="164" fontId="3" fillId="0" borderId="2"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xf>
    <xf numFmtId="14" fontId="3" fillId="0" borderId="1" xfId="0" applyNumberFormat="1" applyFont="1" applyFill="1" applyBorder="1" applyAlignment="1">
      <alignment horizontal="left" vertical="top"/>
    </xf>
    <xf numFmtId="164" fontId="3" fillId="0" borderId="0" xfId="0" applyNumberFormat="1" applyFont="1" applyFill="1" applyAlignment="1">
      <alignment horizontal="left" vertical="top" wrapText="1"/>
    </xf>
    <xf numFmtId="0" fontId="3" fillId="0" borderId="1" xfId="0" applyNumberFormat="1" applyFont="1" applyFill="1" applyBorder="1" applyAlignment="1">
      <alignment horizontal="left" vertical="top" wrapText="1"/>
    </xf>
    <xf numFmtId="0" fontId="3" fillId="3" borderId="0" xfId="0" applyFont="1" applyFill="1" applyAlignment="1">
      <alignment horizontal="left" wrapText="1"/>
    </xf>
    <xf numFmtId="164" fontId="3" fillId="3" borderId="0" xfId="0" applyNumberFormat="1" applyFont="1" applyFill="1" applyAlignment="1">
      <alignment wrapText="1"/>
    </xf>
    <xf numFmtId="0" fontId="3" fillId="0" borderId="0" xfId="0" applyFont="1" applyAlignment="1">
      <alignment horizontal="left"/>
    </xf>
    <xf numFmtId="164" fontId="3" fillId="0" borderId="0" xfId="0" applyNumberFormat="1" applyFont="1" applyFill="1"/>
    <xf numFmtId="14" fontId="3" fillId="3" borderId="0" xfId="0" applyNumberFormat="1" applyFont="1" applyFill="1" applyAlignment="1">
      <alignment horizontal="center" vertical="top" wrapText="1"/>
    </xf>
    <xf numFmtId="0" fontId="3" fillId="3" borderId="0" xfId="0" applyFont="1" applyFill="1" applyAlignment="1">
      <alignment horizontal="center" vertical="top" wrapText="1"/>
    </xf>
    <xf numFmtId="0" fontId="3" fillId="0" borderId="0" xfId="0" applyFont="1" applyFill="1" applyBorder="1" applyAlignment="1">
      <alignment horizontal="left" vertical="top"/>
    </xf>
    <xf numFmtId="49" fontId="3" fillId="0" borderId="0" xfId="0" applyNumberFormat="1" applyFont="1" applyFill="1" applyAlignment="1">
      <alignment horizontal="left" vertical="top"/>
    </xf>
    <xf numFmtId="0" fontId="3" fillId="0" borderId="0" xfId="0" applyFont="1" applyFill="1" applyAlignment="1">
      <alignment vertical="center"/>
    </xf>
    <xf numFmtId="0" fontId="3" fillId="0" borderId="0" xfId="0" applyFont="1" applyAlignment="1">
      <alignment vertical="top"/>
    </xf>
    <xf numFmtId="0" fontId="3" fillId="0" borderId="0" xfId="0" applyFont="1" applyAlignment="1">
      <alignment horizontal="left" vertical="top"/>
    </xf>
    <xf numFmtId="43" fontId="3" fillId="0" borderId="0" xfId="0" applyNumberFormat="1" applyFont="1" applyFill="1"/>
    <xf numFmtId="0" fontId="4" fillId="0" borderId="0" xfId="0" applyFont="1" applyFill="1" applyBorder="1" applyAlignment="1">
      <alignment horizontal="left" vertical="center"/>
    </xf>
    <xf numFmtId="43" fontId="3" fillId="0" borderId="0" xfId="0" applyNumberFormat="1" applyFont="1"/>
    <xf numFmtId="0" fontId="3" fillId="3" borderId="2" xfId="0" applyFont="1" applyFill="1" applyBorder="1" applyAlignment="1">
      <alignment wrapText="1"/>
    </xf>
    <xf numFmtId="164" fontId="3" fillId="3" borderId="4" xfId="0" applyNumberFormat="1" applyFont="1" applyFill="1" applyBorder="1"/>
    <xf numFmtId="8" fontId="3" fillId="0" borderId="0" xfId="0" applyNumberFormat="1" applyFont="1" applyFill="1" applyAlignment="1">
      <alignment horizontal="left" vertical="top"/>
    </xf>
    <xf numFmtId="164" fontId="3" fillId="0" borderId="0" xfId="0" applyNumberFormat="1" applyFont="1" applyFill="1" applyAlignment="1">
      <alignment horizontal="left" vertical="top"/>
    </xf>
    <xf numFmtId="0" fontId="2" fillId="2" borderId="1" xfId="0" applyFont="1" applyFill="1" applyBorder="1" applyAlignment="1">
      <alignment horizontal="right" wrapText="1"/>
    </xf>
    <xf numFmtId="164" fontId="2" fillId="2" borderId="1" xfId="0" applyNumberFormat="1" applyFont="1" applyFill="1" applyBorder="1" applyAlignment="1">
      <alignment horizontal="right" wrapText="1"/>
    </xf>
    <xf numFmtId="0" fontId="2" fillId="0" borderId="0" xfId="0" applyFont="1" applyFill="1"/>
    <xf numFmtId="0" fontId="2" fillId="0" borderId="1" xfId="0" applyFont="1" applyFill="1" applyBorder="1" applyAlignment="1">
      <alignment horizontal="right" wrapText="1"/>
    </xf>
    <xf numFmtId="0" fontId="3" fillId="0" borderId="0" xfId="0" applyFont="1" applyFill="1" applyAlignment="1">
      <alignment horizontal="left"/>
    </xf>
    <xf numFmtId="0" fontId="3" fillId="0" borderId="1" xfId="0" applyFont="1" applyFill="1" applyBorder="1" applyAlignment="1">
      <alignment horizontal="left"/>
    </xf>
    <xf numFmtId="0" fontId="3" fillId="3" borderId="0" xfId="0" applyFont="1" applyFill="1" applyAlignment="1">
      <alignment horizontal="left"/>
    </xf>
    <xf numFmtId="0" fontId="5" fillId="3" borderId="0" xfId="0" applyFont="1" applyFill="1" applyAlignment="1">
      <alignment wrapText="1"/>
    </xf>
    <xf numFmtId="164" fontId="5" fillId="3" borderId="6" xfId="0" applyNumberFormat="1" applyFont="1" applyFill="1" applyBorder="1" applyAlignment="1">
      <alignment horizontal="right" wrapText="1"/>
    </xf>
    <xf numFmtId="164" fontId="5" fillId="3" borderId="0" xfId="0" applyNumberFormat="1" applyFont="1" applyFill="1" applyBorder="1" applyAlignment="1">
      <alignment horizontal="right" wrapText="1"/>
    </xf>
    <xf numFmtId="0" fontId="5" fillId="0" borderId="1" xfId="0" applyFont="1" applyFill="1" applyBorder="1" applyAlignment="1">
      <alignment horizontal="left" vertical="top" wrapText="1"/>
    </xf>
    <xf numFmtId="164" fontId="5" fillId="0" borderId="1" xfId="0" applyNumberFormat="1"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Fill="1" applyBorder="1"/>
    <xf numFmtId="0" fontId="5" fillId="0" borderId="1" xfId="0" applyFont="1" applyFill="1" applyBorder="1" applyAlignment="1">
      <alignment wrapText="1"/>
    </xf>
    <xf numFmtId="164" fontId="3" fillId="3" borderId="6" xfId="0" applyNumberFormat="1" applyFont="1" applyFill="1" applyBorder="1" applyAlignment="1">
      <alignment horizontal="center" vertical="top" wrapText="1"/>
    </xf>
    <xf numFmtId="0" fontId="3" fillId="3" borderId="6" xfId="0" applyFont="1" applyFill="1" applyBorder="1" applyAlignment="1">
      <alignment horizontal="center" vertical="top" wrapText="1"/>
    </xf>
    <xf numFmtId="164" fontId="3" fillId="0" borderId="1" xfId="0" applyNumberFormat="1" applyFont="1" applyFill="1" applyBorder="1" applyAlignment="1">
      <alignment wrapText="1"/>
    </xf>
    <xf numFmtId="0" fontId="3" fillId="0" borderId="0" xfId="0" applyFont="1" applyFill="1" applyAlignment="1">
      <alignment horizontal="center" vertical="top" wrapText="1"/>
    </xf>
    <xf numFmtId="0" fontId="3" fillId="0" borderId="0" xfId="0" applyFont="1" applyFill="1" applyAlignment="1">
      <alignment horizontal="lef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workbookViewId="0">
      <selection activeCell="D7" sqref="D7"/>
    </sheetView>
  </sheetViews>
  <sheetFormatPr defaultColWidth="9.140625" defaultRowHeight="12.75" x14ac:dyDescent="0.2"/>
  <cols>
    <col min="1" max="1" width="9.140625" style="74"/>
    <col min="2" max="2" width="37.5703125" style="33" customWidth="1"/>
    <col min="3" max="3" width="9.140625" style="29"/>
    <col min="4" max="4" width="13.42578125" style="75" customWidth="1"/>
    <col min="5" max="16384" width="9.140625" style="29"/>
  </cols>
  <sheetData>
    <row r="1" spans="1:11" x14ac:dyDescent="0.2">
      <c r="A1" s="42" t="s">
        <v>160</v>
      </c>
      <c r="B1" s="27"/>
      <c r="C1" s="26"/>
      <c r="D1" s="18"/>
    </row>
    <row r="2" spans="1:11" x14ac:dyDescent="0.2">
      <c r="A2" s="42"/>
      <c r="B2" s="27"/>
      <c r="C2" s="26"/>
      <c r="D2" s="18"/>
    </row>
    <row r="3" spans="1:11" ht="51" x14ac:dyDescent="0.2">
      <c r="A3" s="17" t="s">
        <v>0</v>
      </c>
      <c r="B3" s="9" t="s">
        <v>1</v>
      </c>
      <c r="C3" s="17"/>
      <c r="D3" s="63" t="s">
        <v>286</v>
      </c>
    </row>
    <row r="4" spans="1:11" x14ac:dyDescent="0.2">
      <c r="A4" s="17"/>
      <c r="B4" s="9"/>
      <c r="C4" s="17"/>
      <c r="D4" s="18"/>
    </row>
    <row r="5" spans="1:11" ht="38.25" x14ac:dyDescent="0.2">
      <c r="A5" s="71" t="s">
        <v>2</v>
      </c>
      <c r="B5" s="52" t="s">
        <v>19</v>
      </c>
      <c r="C5" s="71"/>
      <c r="D5" s="58">
        <v>2105123.5699999998</v>
      </c>
    </row>
    <row r="6" spans="1:11" x14ac:dyDescent="0.2">
      <c r="A6" s="17"/>
      <c r="B6" s="9"/>
      <c r="C6" s="17"/>
      <c r="D6" s="18"/>
    </row>
    <row r="7" spans="1:11" ht="51" x14ac:dyDescent="0.2">
      <c r="A7" s="72" t="s">
        <v>3</v>
      </c>
      <c r="B7" s="9" t="s">
        <v>4</v>
      </c>
      <c r="C7" s="17"/>
      <c r="D7" s="81">
        <f>4626816.97-(371117.73+1521319.64)</f>
        <v>2734379.5999999996</v>
      </c>
      <c r="F7" s="73"/>
      <c r="G7" s="26"/>
      <c r="H7" s="26"/>
      <c r="I7" s="26"/>
      <c r="J7" s="26"/>
      <c r="K7" s="26"/>
    </row>
    <row r="8" spans="1:11" x14ac:dyDescent="0.2">
      <c r="A8" s="17"/>
      <c r="B8" s="9"/>
      <c r="C8" s="17"/>
      <c r="D8" s="18"/>
    </row>
    <row r="9" spans="1:11" ht="51" x14ac:dyDescent="0.2">
      <c r="A9" s="17" t="s">
        <v>5</v>
      </c>
      <c r="B9" s="9" t="s">
        <v>6</v>
      </c>
      <c r="C9" s="17"/>
      <c r="D9" s="18"/>
    </row>
    <row r="10" spans="1:11" x14ac:dyDescent="0.2">
      <c r="A10" s="17"/>
      <c r="B10" s="9"/>
      <c r="C10" s="17"/>
      <c r="D10" s="18"/>
    </row>
    <row r="11" spans="1:11" ht="38.25" x14ac:dyDescent="0.2">
      <c r="A11" s="17"/>
      <c r="B11" s="9" t="s">
        <v>7</v>
      </c>
      <c r="C11" s="17"/>
      <c r="D11" s="9" t="s">
        <v>191</v>
      </c>
    </row>
    <row r="12" spans="1:11" x14ac:dyDescent="0.2">
      <c r="A12" s="17"/>
      <c r="B12" s="9"/>
      <c r="C12" s="17"/>
      <c r="D12" s="18"/>
    </row>
    <row r="13" spans="1:11" ht="51" x14ac:dyDescent="0.2">
      <c r="A13" s="17"/>
      <c r="B13" s="9" t="s">
        <v>20</v>
      </c>
      <c r="C13" s="17"/>
      <c r="D13" s="18" t="s">
        <v>86</v>
      </c>
    </row>
    <row r="14" spans="1:11" x14ac:dyDescent="0.2">
      <c r="A14" s="17"/>
      <c r="B14" s="9"/>
      <c r="C14" s="17"/>
      <c r="D14" s="18"/>
    </row>
    <row r="15" spans="1:11" ht="51" x14ac:dyDescent="0.2">
      <c r="A15" s="72" t="s">
        <v>8</v>
      </c>
      <c r="B15" s="9" t="s">
        <v>9</v>
      </c>
      <c r="C15" s="17"/>
      <c r="D15" s="82">
        <v>939494.17</v>
      </c>
    </row>
    <row r="16" spans="1:11" x14ac:dyDescent="0.2">
      <c r="A16" s="17"/>
      <c r="B16" s="9"/>
      <c r="C16" s="17"/>
      <c r="D16" s="18"/>
    </row>
    <row r="17" spans="1:4" ht="51" x14ac:dyDescent="0.2">
      <c r="A17" s="17" t="s">
        <v>10</v>
      </c>
      <c r="B17" s="9" t="s">
        <v>299</v>
      </c>
      <c r="C17" s="17"/>
      <c r="D17" s="82">
        <v>1541135.64</v>
      </c>
    </row>
    <row r="18" spans="1:4" x14ac:dyDescent="0.2">
      <c r="A18" s="17"/>
      <c r="B18" s="9"/>
      <c r="C18" s="17"/>
      <c r="D18" s="18"/>
    </row>
    <row r="19" spans="1:4" ht="89.25" x14ac:dyDescent="0.2">
      <c r="A19" s="17" t="s">
        <v>11</v>
      </c>
      <c r="B19" s="9" t="s">
        <v>12</v>
      </c>
      <c r="C19" s="17"/>
      <c r="D19" s="9" t="s">
        <v>87</v>
      </c>
    </row>
    <row r="20" spans="1:4" x14ac:dyDescent="0.2">
      <c r="A20" s="17"/>
      <c r="B20" s="9"/>
      <c r="C20" s="17"/>
      <c r="D20" s="18"/>
    </row>
    <row r="21" spans="1:4" ht="63.75" x14ac:dyDescent="0.2">
      <c r="A21" s="17" t="s">
        <v>13</v>
      </c>
      <c r="B21" s="9" t="s">
        <v>21</v>
      </c>
      <c r="C21" s="17"/>
      <c r="D21" s="18"/>
    </row>
    <row r="22" spans="1:4" x14ac:dyDescent="0.2">
      <c r="A22" s="17"/>
      <c r="B22" s="9"/>
      <c r="C22" s="17"/>
      <c r="D22" s="18"/>
    </row>
    <row r="23" spans="1:4" ht="38.25" x14ac:dyDescent="0.2">
      <c r="A23" s="17"/>
      <c r="B23" s="9" t="s">
        <v>15</v>
      </c>
      <c r="C23" s="17"/>
      <c r="D23" s="9" t="s">
        <v>87</v>
      </c>
    </row>
    <row r="24" spans="1:4" x14ac:dyDescent="0.2">
      <c r="A24" s="17"/>
      <c r="B24" s="9"/>
      <c r="C24" s="17"/>
      <c r="D24" s="18"/>
    </row>
    <row r="25" spans="1:4" ht="76.5" x14ac:dyDescent="0.2">
      <c r="A25" s="17"/>
      <c r="B25" s="9" t="s">
        <v>14</v>
      </c>
      <c r="C25" s="17"/>
      <c r="D25" s="18" t="s">
        <v>86</v>
      </c>
    </row>
    <row r="26" spans="1:4" x14ac:dyDescent="0.2">
      <c r="A26" s="17"/>
      <c r="B26" s="9"/>
      <c r="C26" s="17"/>
      <c r="D26" s="18"/>
    </row>
    <row r="27" spans="1:4" ht="63.75" x14ac:dyDescent="0.2">
      <c r="A27" s="17"/>
      <c r="B27" s="9" t="s">
        <v>16</v>
      </c>
      <c r="C27" s="17"/>
      <c r="D27" s="18" t="s">
        <v>86</v>
      </c>
    </row>
    <row r="28" spans="1:4" x14ac:dyDescent="0.2">
      <c r="A28" s="17"/>
      <c r="B28" s="9"/>
      <c r="C28" s="17"/>
      <c r="D28" s="18"/>
    </row>
    <row r="29" spans="1:4" ht="102" x14ac:dyDescent="0.2">
      <c r="A29" s="17" t="s">
        <v>17</v>
      </c>
      <c r="B29" s="9" t="s">
        <v>300</v>
      </c>
      <c r="C29" s="17"/>
      <c r="D29" s="63" t="s">
        <v>296</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zoomScale="90" zoomScaleNormal="90" workbookViewId="0">
      <selection activeCell="E19" sqref="E19"/>
    </sheetView>
  </sheetViews>
  <sheetFormatPr defaultColWidth="9.140625" defaultRowHeight="12.75" x14ac:dyDescent="0.25"/>
  <cols>
    <col min="1" max="1" width="11.42578125" style="6" customWidth="1"/>
    <col min="2" max="2" width="12" style="6" bestFit="1" customWidth="1"/>
    <col min="3" max="3" width="43.7109375" style="6" customWidth="1"/>
    <col min="4" max="4" width="13.42578125" style="6" customWidth="1"/>
    <col min="5" max="5" width="34.140625" style="6" customWidth="1"/>
    <col min="6" max="6" width="17" style="6" customWidth="1"/>
    <col min="7" max="7" width="20.42578125" style="5" bestFit="1" customWidth="1"/>
    <col min="8" max="8" width="25.85546875" style="6" customWidth="1"/>
    <col min="9" max="16384" width="9.140625" style="6"/>
  </cols>
  <sheetData>
    <row r="1" spans="1:8" x14ac:dyDescent="0.25">
      <c r="A1" s="102" t="s">
        <v>272</v>
      </c>
      <c r="B1" s="102"/>
      <c r="C1" s="102"/>
      <c r="D1" s="102"/>
      <c r="E1" s="4"/>
      <c r="F1" s="4"/>
    </row>
    <row r="2" spans="1:8" x14ac:dyDescent="0.25">
      <c r="A2" s="4"/>
      <c r="B2" s="4"/>
      <c r="C2" s="4"/>
      <c r="D2" s="4"/>
      <c r="E2" s="4"/>
      <c r="F2" s="4"/>
    </row>
    <row r="3" spans="1:8" ht="25.5" x14ac:dyDescent="0.25">
      <c r="A3" s="95" t="s">
        <v>33</v>
      </c>
      <c r="B3" s="95" t="s">
        <v>34</v>
      </c>
      <c r="C3" s="95" t="s">
        <v>30</v>
      </c>
      <c r="D3" s="95" t="s">
        <v>104</v>
      </c>
      <c r="E3" s="95" t="s">
        <v>105</v>
      </c>
      <c r="F3" s="95" t="s">
        <v>35</v>
      </c>
    </row>
    <row r="4" spans="1:8" ht="25.5" x14ac:dyDescent="0.25">
      <c r="A4" s="1" t="s">
        <v>161</v>
      </c>
      <c r="B4" s="1" t="s">
        <v>38</v>
      </c>
      <c r="C4" s="15" t="s">
        <v>164</v>
      </c>
      <c r="D4" s="13">
        <v>20160498</v>
      </c>
      <c r="E4" s="7" t="s">
        <v>298</v>
      </c>
      <c r="F4" s="7" t="s">
        <v>88</v>
      </c>
      <c r="G4" s="8"/>
      <c r="H4" s="9"/>
    </row>
    <row r="5" spans="1:8" ht="25.5" x14ac:dyDescent="0.25">
      <c r="A5" s="1" t="s">
        <v>161</v>
      </c>
      <c r="B5" s="1" t="s">
        <v>38</v>
      </c>
      <c r="C5" s="15" t="s">
        <v>164</v>
      </c>
      <c r="D5" s="13">
        <v>20160498</v>
      </c>
      <c r="E5" s="7" t="s">
        <v>298</v>
      </c>
      <c r="F5" s="7">
        <v>11</v>
      </c>
      <c r="H5" s="9"/>
    </row>
    <row r="6" spans="1:8" ht="25.5" x14ac:dyDescent="0.25">
      <c r="A6" s="2" t="s">
        <v>162</v>
      </c>
      <c r="B6" s="2" t="s">
        <v>38</v>
      </c>
      <c r="C6" s="3" t="s">
        <v>165</v>
      </c>
      <c r="D6" s="14">
        <v>20141710</v>
      </c>
      <c r="E6" s="7" t="s">
        <v>298</v>
      </c>
      <c r="F6" s="7" t="s">
        <v>88</v>
      </c>
      <c r="H6" s="9"/>
    </row>
    <row r="7" spans="1:8" ht="26.1" customHeight="1" x14ac:dyDescent="0.25">
      <c r="A7" s="2" t="s">
        <v>163</v>
      </c>
      <c r="B7" s="2" t="s">
        <v>38</v>
      </c>
      <c r="C7" s="3" t="s">
        <v>166</v>
      </c>
      <c r="D7" s="14">
        <v>20200640</v>
      </c>
      <c r="E7" s="7" t="s">
        <v>298</v>
      </c>
      <c r="F7" s="7" t="s">
        <v>88</v>
      </c>
      <c r="H7" s="9"/>
    </row>
    <row r="8" spans="1:8" ht="26.45" customHeight="1" x14ac:dyDescent="0.25">
      <c r="A8" s="2" t="s">
        <v>167</v>
      </c>
      <c r="B8" s="2" t="s">
        <v>38</v>
      </c>
      <c r="C8" s="3" t="s">
        <v>168</v>
      </c>
      <c r="D8" s="14">
        <v>20151517</v>
      </c>
      <c r="E8" s="7" t="s">
        <v>298</v>
      </c>
      <c r="F8" s="7" t="s">
        <v>88</v>
      </c>
    </row>
    <row r="9" spans="1:8" ht="25.5" x14ac:dyDescent="0.25">
      <c r="A9" s="2" t="s">
        <v>169</v>
      </c>
      <c r="B9" s="2" t="s">
        <v>38</v>
      </c>
      <c r="C9" s="3" t="s">
        <v>170</v>
      </c>
      <c r="D9" s="14">
        <v>20190016</v>
      </c>
      <c r="E9" s="7" t="s">
        <v>298</v>
      </c>
      <c r="F9" s="7" t="s">
        <v>88</v>
      </c>
    </row>
    <row r="10" spans="1:8" ht="25.5" x14ac:dyDescent="0.25">
      <c r="A10" s="2" t="s">
        <v>274</v>
      </c>
      <c r="B10" s="2" t="s">
        <v>278</v>
      </c>
      <c r="C10" s="3" t="s">
        <v>279</v>
      </c>
      <c r="D10" s="14">
        <v>20212338</v>
      </c>
      <c r="E10" s="7" t="s">
        <v>283</v>
      </c>
      <c r="F10" s="7" t="s">
        <v>88</v>
      </c>
    </row>
    <row r="11" spans="1:8" ht="25.5" x14ac:dyDescent="0.25">
      <c r="A11" s="2" t="s">
        <v>275</v>
      </c>
      <c r="B11" s="2" t="s">
        <v>278</v>
      </c>
      <c r="C11" s="3" t="s">
        <v>280</v>
      </c>
      <c r="D11" s="14">
        <v>20212094</v>
      </c>
      <c r="E11" s="7" t="s">
        <v>285</v>
      </c>
      <c r="F11" s="7" t="s">
        <v>88</v>
      </c>
    </row>
    <row r="12" spans="1:8" ht="25.5" x14ac:dyDescent="0.25">
      <c r="A12" s="2" t="s">
        <v>276</v>
      </c>
      <c r="B12" s="2" t="s">
        <v>278</v>
      </c>
      <c r="C12" s="3" t="s">
        <v>281</v>
      </c>
      <c r="D12" s="14">
        <v>20220619</v>
      </c>
      <c r="E12" s="7" t="s">
        <v>297</v>
      </c>
      <c r="F12" s="7" t="s">
        <v>88</v>
      </c>
    </row>
    <row r="13" spans="1:8" ht="25.5" x14ac:dyDescent="0.25">
      <c r="A13" s="2" t="s">
        <v>277</v>
      </c>
      <c r="B13" s="2" t="s">
        <v>278</v>
      </c>
      <c r="C13" s="3" t="s">
        <v>282</v>
      </c>
      <c r="D13" s="14">
        <v>20211143</v>
      </c>
      <c r="E13" s="7" t="s">
        <v>284</v>
      </c>
      <c r="F13" s="7" t="s">
        <v>88</v>
      </c>
    </row>
    <row r="14" spans="1:8" ht="13.5" thickBot="1" x14ac:dyDescent="0.3">
      <c r="A14" s="69"/>
      <c r="B14" s="70"/>
      <c r="C14" s="70"/>
      <c r="D14" s="70"/>
      <c r="E14" s="98"/>
      <c r="F14" s="99"/>
    </row>
    <row r="15" spans="1:8" ht="13.5" thickTop="1" x14ac:dyDescent="0.25">
      <c r="A15" s="4"/>
      <c r="B15" s="4"/>
      <c r="C15" s="4"/>
      <c r="D15" s="4"/>
      <c r="E15" s="4"/>
      <c r="F15" s="4"/>
    </row>
    <row r="16" spans="1:8" x14ac:dyDescent="0.25">
      <c r="A16" s="4"/>
      <c r="B16" s="4"/>
      <c r="C16" s="4"/>
      <c r="D16" s="4"/>
      <c r="E16" s="4"/>
      <c r="F16" s="4"/>
    </row>
    <row r="17" spans="1:6" x14ac:dyDescent="0.25">
      <c r="A17" s="4"/>
      <c r="B17" s="4"/>
      <c r="C17" s="4"/>
      <c r="D17" s="4"/>
      <c r="E17" s="4"/>
      <c r="F17" s="4"/>
    </row>
    <row r="18" spans="1:6" ht="57.75" customHeight="1" x14ac:dyDescent="0.25">
      <c r="A18" s="101" t="s">
        <v>1</v>
      </c>
      <c r="B18" s="101"/>
      <c r="C18" s="101"/>
      <c r="D18" s="11">
        <v>19969.86</v>
      </c>
      <c r="E18" s="12"/>
      <c r="F18" s="4"/>
    </row>
    <row r="19" spans="1:6" x14ac:dyDescent="0.25">
      <c r="A19" s="4"/>
      <c r="B19" s="4"/>
      <c r="C19" s="4"/>
      <c r="D19" s="4"/>
      <c r="E19" s="4"/>
      <c r="F19" s="4"/>
    </row>
    <row r="20" spans="1:6" x14ac:dyDescent="0.25">
      <c r="A20" s="4"/>
      <c r="B20" s="4"/>
      <c r="C20" s="4"/>
      <c r="D20" s="4"/>
      <c r="E20" s="4"/>
      <c r="F20" s="4"/>
    </row>
    <row r="21" spans="1:6" ht="64.5" customHeight="1" x14ac:dyDescent="0.25">
      <c r="A21" s="101" t="s">
        <v>6</v>
      </c>
      <c r="B21" s="101"/>
      <c r="C21" s="101"/>
      <c r="D21" s="4"/>
      <c r="E21" s="4"/>
      <c r="F21" s="4"/>
    </row>
    <row r="22" spans="1:6" x14ac:dyDescent="0.25">
      <c r="A22" s="10"/>
      <c r="B22" s="4"/>
      <c r="C22" s="4"/>
      <c r="D22" s="4"/>
      <c r="E22" s="4"/>
      <c r="F22" s="4"/>
    </row>
    <row r="23" spans="1:6" ht="41.25" customHeight="1" x14ac:dyDescent="0.25">
      <c r="A23" s="101" t="s">
        <v>7</v>
      </c>
      <c r="B23" s="101"/>
      <c r="C23" s="101"/>
      <c r="D23" s="4">
        <v>11</v>
      </c>
      <c r="E23" s="4"/>
      <c r="F23" s="4"/>
    </row>
  </sheetData>
  <mergeCells count="4">
    <mergeCell ref="A18:C18"/>
    <mergeCell ref="A21:C21"/>
    <mergeCell ref="A23:C23"/>
    <mergeCell ref="A1:D1"/>
  </mergeCells>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115"/>
  <sheetViews>
    <sheetView zoomScale="90" zoomScaleNormal="90" workbookViewId="0">
      <pane xSplit="2" ySplit="1" topLeftCell="C2" activePane="bottomRight" state="frozen"/>
      <selection pane="topRight" activeCell="C1" sqref="C1"/>
      <selection pane="bottomLeft" activeCell="A2" sqref="A2"/>
      <selection pane="bottomRight" activeCell="Q11" sqref="Q11"/>
    </sheetView>
  </sheetViews>
  <sheetFormatPr defaultColWidth="9.140625" defaultRowHeight="12.75" x14ac:dyDescent="0.2"/>
  <cols>
    <col min="1" max="1" width="12.85546875" style="29" customWidth="1"/>
    <col min="2" max="2" width="15.85546875" style="29" customWidth="1"/>
    <col min="3" max="3" width="10.5703125" style="67" customWidth="1"/>
    <col min="4" max="6" width="10.5703125" style="29" customWidth="1"/>
    <col min="7" max="7" width="15.42578125" style="29" customWidth="1"/>
    <col min="8" max="13" width="14.42578125" style="26" customWidth="1"/>
    <col min="14" max="14" width="14.42578125" style="29" customWidth="1"/>
    <col min="15" max="16384" width="9.140625" style="29"/>
  </cols>
  <sheetData>
    <row r="1" spans="1:64" s="26" customFormat="1" ht="51" x14ac:dyDescent="0.2">
      <c r="A1" s="93" t="s">
        <v>24</v>
      </c>
      <c r="B1" s="93" t="s">
        <v>25</v>
      </c>
      <c r="C1" s="93" t="s">
        <v>26</v>
      </c>
      <c r="D1" s="93" t="s">
        <v>27</v>
      </c>
      <c r="E1" s="94" t="s">
        <v>22</v>
      </c>
      <c r="F1" s="93" t="s">
        <v>175</v>
      </c>
      <c r="G1" s="93" t="s">
        <v>158</v>
      </c>
      <c r="H1" s="94" t="s">
        <v>171</v>
      </c>
      <c r="I1" s="94" t="s">
        <v>106</v>
      </c>
      <c r="J1" s="94" t="s">
        <v>188</v>
      </c>
      <c r="K1" s="94" t="s">
        <v>189</v>
      </c>
      <c r="L1" s="94" t="s">
        <v>190</v>
      </c>
      <c r="M1" s="94" t="s">
        <v>23</v>
      </c>
      <c r="N1" s="93" t="s">
        <v>28</v>
      </c>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27"/>
    </row>
    <row r="2" spans="1:64" ht="25.5" x14ac:dyDescent="0.2">
      <c r="A2" s="16" t="s">
        <v>107</v>
      </c>
      <c r="B2" s="16" t="s">
        <v>108</v>
      </c>
      <c r="C2" s="53">
        <v>42058</v>
      </c>
      <c r="D2" s="16">
        <v>20141392</v>
      </c>
      <c r="E2" s="51">
        <v>40555</v>
      </c>
      <c r="F2" s="16" t="s">
        <v>178</v>
      </c>
      <c r="G2" s="16" t="s">
        <v>259</v>
      </c>
      <c r="H2" s="51">
        <v>10566.5</v>
      </c>
      <c r="I2" s="51">
        <v>29988.5</v>
      </c>
      <c r="J2" s="51">
        <v>0</v>
      </c>
      <c r="K2" s="51">
        <v>12989.41</v>
      </c>
      <c r="L2" s="51">
        <f>(I2+J2)-K2</f>
        <v>16999.09</v>
      </c>
      <c r="M2" s="51">
        <v>0</v>
      </c>
      <c r="N2" s="53">
        <v>46303</v>
      </c>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33"/>
    </row>
    <row r="3" spans="1:64" ht="25.5" x14ac:dyDescent="0.2">
      <c r="A3" s="16" t="s">
        <v>107</v>
      </c>
      <c r="B3" s="16" t="s">
        <v>108</v>
      </c>
      <c r="C3" s="53">
        <v>42058</v>
      </c>
      <c r="D3" s="16">
        <v>20141392</v>
      </c>
      <c r="E3" s="51">
        <v>9232.1200000000008</v>
      </c>
      <c r="F3" s="16" t="s">
        <v>178</v>
      </c>
      <c r="G3" s="16" t="s">
        <v>67</v>
      </c>
      <c r="H3" s="51">
        <v>0</v>
      </c>
      <c r="I3" s="51">
        <v>9232.1200000000008</v>
      </c>
      <c r="J3" s="51">
        <v>0</v>
      </c>
      <c r="K3" s="51">
        <v>0</v>
      </c>
      <c r="L3" s="51">
        <f t="shared" ref="L3:L68" si="0">(I3+J3)-K3</f>
        <v>9232.1200000000008</v>
      </c>
      <c r="M3" s="51">
        <v>0</v>
      </c>
      <c r="N3" s="53">
        <v>46303</v>
      </c>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33"/>
    </row>
    <row r="4" spans="1:64" ht="25.5" x14ac:dyDescent="0.2">
      <c r="A4" s="16" t="s">
        <v>107</v>
      </c>
      <c r="B4" s="16" t="s">
        <v>181</v>
      </c>
      <c r="C4" s="53">
        <v>44085</v>
      </c>
      <c r="D4" s="16">
        <v>20191954</v>
      </c>
      <c r="E4" s="51">
        <v>32639.73</v>
      </c>
      <c r="F4" s="16" t="s">
        <v>179</v>
      </c>
      <c r="G4" s="16" t="s">
        <v>67</v>
      </c>
      <c r="H4" s="51">
        <v>0</v>
      </c>
      <c r="I4" s="51">
        <v>0</v>
      </c>
      <c r="J4" s="51">
        <v>32639.73</v>
      </c>
      <c r="K4" s="51">
        <v>0</v>
      </c>
      <c r="L4" s="51">
        <f t="shared" si="0"/>
        <v>32639.73</v>
      </c>
      <c r="M4" s="51">
        <v>0</v>
      </c>
      <c r="N4" s="53">
        <v>48445</v>
      </c>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33"/>
    </row>
    <row r="5" spans="1:64" ht="25.5" x14ac:dyDescent="0.2">
      <c r="A5" s="16" t="s">
        <v>107</v>
      </c>
      <c r="B5" s="16" t="s">
        <v>183</v>
      </c>
      <c r="C5" s="53">
        <v>44132</v>
      </c>
      <c r="D5" s="16">
        <v>20190241</v>
      </c>
      <c r="E5" s="51">
        <v>36041.769999999997</v>
      </c>
      <c r="F5" s="16" t="s">
        <v>178</v>
      </c>
      <c r="G5" s="16" t="s">
        <v>259</v>
      </c>
      <c r="H5" s="51">
        <v>0</v>
      </c>
      <c r="I5" s="51">
        <v>0</v>
      </c>
      <c r="J5" s="51">
        <v>36041.769999999997</v>
      </c>
      <c r="K5" s="51">
        <v>0</v>
      </c>
      <c r="L5" s="51">
        <f t="shared" si="0"/>
        <v>36041.769999999997</v>
      </c>
      <c r="M5" s="51">
        <v>0</v>
      </c>
      <c r="N5" s="53">
        <v>46784</v>
      </c>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33"/>
    </row>
    <row r="6" spans="1:64" ht="25.5" x14ac:dyDescent="0.2">
      <c r="A6" s="16" t="s">
        <v>107</v>
      </c>
      <c r="B6" s="16" t="s">
        <v>183</v>
      </c>
      <c r="C6" s="53">
        <v>44132</v>
      </c>
      <c r="D6" s="16">
        <v>20190241</v>
      </c>
      <c r="E6" s="51">
        <v>43923.65</v>
      </c>
      <c r="F6" s="16" t="s">
        <v>179</v>
      </c>
      <c r="G6" s="16" t="s">
        <v>67</v>
      </c>
      <c r="H6" s="51">
        <v>0</v>
      </c>
      <c r="I6" s="51">
        <v>0</v>
      </c>
      <c r="J6" s="51">
        <v>43923.65</v>
      </c>
      <c r="K6" s="51">
        <v>0</v>
      </c>
      <c r="L6" s="51">
        <f t="shared" si="0"/>
        <v>43923.65</v>
      </c>
      <c r="M6" s="51">
        <v>0</v>
      </c>
      <c r="N6" s="53">
        <v>48611</v>
      </c>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33"/>
    </row>
    <row r="7" spans="1:64" ht="25.5" x14ac:dyDescent="0.2">
      <c r="A7" s="16" t="s">
        <v>107</v>
      </c>
      <c r="B7" s="16" t="s">
        <v>287</v>
      </c>
      <c r="C7" s="53">
        <v>44762</v>
      </c>
      <c r="D7" s="16">
        <v>20212338</v>
      </c>
      <c r="E7" s="51">
        <v>653.04</v>
      </c>
      <c r="F7" s="16" t="s">
        <v>291</v>
      </c>
      <c r="G7" s="16" t="s">
        <v>288</v>
      </c>
      <c r="H7" s="51">
        <v>0</v>
      </c>
      <c r="I7" s="51">
        <v>0</v>
      </c>
      <c r="J7" s="51">
        <v>653.04</v>
      </c>
      <c r="K7" s="51">
        <v>0</v>
      </c>
      <c r="L7" s="51">
        <f t="shared" si="0"/>
        <v>653.04</v>
      </c>
      <c r="M7" s="51">
        <v>653.04</v>
      </c>
      <c r="N7" s="53" t="s">
        <v>88</v>
      </c>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33"/>
    </row>
    <row r="8" spans="1:64" ht="25.5" x14ac:dyDescent="0.2">
      <c r="A8" s="16" t="s">
        <v>107</v>
      </c>
      <c r="B8" s="16" t="s">
        <v>287</v>
      </c>
      <c r="C8" s="53">
        <v>44762</v>
      </c>
      <c r="D8" s="16">
        <v>20212338</v>
      </c>
      <c r="E8" s="51">
        <v>5579.42</v>
      </c>
      <c r="F8" s="16" t="s">
        <v>179</v>
      </c>
      <c r="G8" s="16" t="s">
        <v>67</v>
      </c>
      <c r="H8" s="51">
        <v>0</v>
      </c>
      <c r="I8" s="51">
        <v>0</v>
      </c>
      <c r="J8" s="51">
        <v>5579.42</v>
      </c>
      <c r="K8" s="51">
        <v>0</v>
      </c>
      <c r="L8" s="51">
        <f t="shared" si="0"/>
        <v>5579.42</v>
      </c>
      <c r="M8" s="51">
        <v>0</v>
      </c>
      <c r="N8" s="53" t="s">
        <v>88</v>
      </c>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33"/>
    </row>
    <row r="9" spans="1:64" ht="25.5" x14ac:dyDescent="0.2">
      <c r="A9" s="16" t="s">
        <v>89</v>
      </c>
      <c r="B9" s="16" t="s">
        <v>109</v>
      </c>
      <c r="C9" s="53">
        <v>41596</v>
      </c>
      <c r="D9" s="16">
        <v>20130715</v>
      </c>
      <c r="E9" s="51">
        <v>23829</v>
      </c>
      <c r="F9" s="16" t="s">
        <v>178</v>
      </c>
      <c r="G9" s="57" t="s">
        <v>265</v>
      </c>
      <c r="H9" s="51">
        <v>0</v>
      </c>
      <c r="I9" s="51">
        <v>23829</v>
      </c>
      <c r="J9" s="51">
        <v>0</v>
      </c>
      <c r="K9" s="51">
        <v>0</v>
      </c>
      <c r="L9" s="51">
        <f t="shared" si="0"/>
        <v>23829</v>
      </c>
      <c r="M9" s="51">
        <v>0</v>
      </c>
      <c r="N9" s="53">
        <v>46385</v>
      </c>
      <c r="O9" s="54"/>
      <c r="P9" s="55"/>
      <c r="Q9" s="55"/>
      <c r="R9" s="55"/>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33"/>
    </row>
    <row r="10" spans="1:64" ht="25.5" x14ac:dyDescent="0.2">
      <c r="A10" s="16" t="s">
        <v>89</v>
      </c>
      <c r="B10" s="16" t="s">
        <v>110</v>
      </c>
      <c r="C10" s="53">
        <v>42468</v>
      </c>
      <c r="D10" s="16">
        <v>20142017</v>
      </c>
      <c r="E10" s="51">
        <v>1252.3599999999999</v>
      </c>
      <c r="F10" s="16" t="s">
        <v>178</v>
      </c>
      <c r="G10" s="16" t="s">
        <v>259</v>
      </c>
      <c r="H10" s="51">
        <v>0</v>
      </c>
      <c r="I10" s="51">
        <v>1252.3599999999999</v>
      </c>
      <c r="J10" s="51">
        <v>0</v>
      </c>
      <c r="K10" s="51">
        <v>0</v>
      </c>
      <c r="L10" s="51">
        <f t="shared" si="0"/>
        <v>1252.3599999999999</v>
      </c>
      <c r="M10" s="51">
        <v>0</v>
      </c>
      <c r="N10" s="53">
        <v>46139</v>
      </c>
      <c r="O10" s="54"/>
      <c r="P10" s="55"/>
      <c r="Q10" s="55"/>
      <c r="R10" s="55"/>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33"/>
    </row>
    <row r="11" spans="1:64" ht="25.5" x14ac:dyDescent="0.2">
      <c r="A11" s="16" t="s">
        <v>89</v>
      </c>
      <c r="B11" s="16" t="s">
        <v>110</v>
      </c>
      <c r="C11" s="53">
        <v>42468</v>
      </c>
      <c r="D11" s="16">
        <v>20142017</v>
      </c>
      <c r="E11" s="51">
        <v>10925.84</v>
      </c>
      <c r="F11" s="16" t="s">
        <v>178</v>
      </c>
      <c r="G11" s="16" t="s">
        <v>67</v>
      </c>
      <c r="H11" s="51">
        <v>0</v>
      </c>
      <c r="I11" s="51">
        <v>10925.84</v>
      </c>
      <c r="J11" s="51">
        <v>0</v>
      </c>
      <c r="K11" s="51">
        <v>0</v>
      </c>
      <c r="L11" s="51">
        <f t="shared" si="0"/>
        <v>10925.84</v>
      </c>
      <c r="M11" s="51">
        <v>0</v>
      </c>
      <c r="N11" s="53">
        <v>46139</v>
      </c>
      <c r="O11" s="54"/>
      <c r="P11" s="55"/>
      <c r="Q11" s="55"/>
      <c r="R11" s="55"/>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33"/>
    </row>
    <row r="12" spans="1:64" ht="25.5" x14ac:dyDescent="0.2">
      <c r="A12" s="16" t="s">
        <v>89</v>
      </c>
      <c r="B12" s="16" t="s">
        <v>110</v>
      </c>
      <c r="C12" s="53">
        <v>42468</v>
      </c>
      <c r="D12" s="16">
        <v>20142017</v>
      </c>
      <c r="E12" s="51">
        <v>13742.37</v>
      </c>
      <c r="F12" s="16" t="s">
        <v>178</v>
      </c>
      <c r="G12" s="16" t="s">
        <v>259</v>
      </c>
      <c r="H12" s="51">
        <v>0</v>
      </c>
      <c r="I12" s="51">
        <v>0</v>
      </c>
      <c r="J12" s="51">
        <v>13742.37</v>
      </c>
      <c r="K12" s="51">
        <v>0</v>
      </c>
      <c r="L12" s="51">
        <f t="shared" si="0"/>
        <v>13742.37</v>
      </c>
      <c r="M12" s="51">
        <v>0</v>
      </c>
      <c r="N12" s="53">
        <v>46597</v>
      </c>
      <c r="O12" s="54"/>
      <c r="P12" s="55"/>
      <c r="Q12" s="55"/>
      <c r="R12" s="55"/>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33"/>
    </row>
    <row r="13" spans="1:64" s="26" customFormat="1" ht="25.5" x14ac:dyDescent="0.2">
      <c r="A13" s="16" t="s">
        <v>39</v>
      </c>
      <c r="B13" s="16" t="s">
        <v>111</v>
      </c>
      <c r="C13" s="53">
        <v>39279</v>
      </c>
      <c r="D13" s="16">
        <v>20061108</v>
      </c>
      <c r="E13" s="51">
        <v>42442.18</v>
      </c>
      <c r="F13" s="16" t="s">
        <v>178</v>
      </c>
      <c r="G13" s="16" t="s">
        <v>259</v>
      </c>
      <c r="H13" s="51">
        <v>34799.519999999997</v>
      </c>
      <c r="I13" s="51">
        <v>7642.66</v>
      </c>
      <c r="J13" s="51">
        <v>0</v>
      </c>
      <c r="K13" s="51">
        <v>0</v>
      </c>
      <c r="L13" s="51">
        <f t="shared" si="0"/>
        <v>7642.66</v>
      </c>
      <c r="M13" s="51">
        <v>0</v>
      </c>
      <c r="N13" s="53" t="s">
        <v>88</v>
      </c>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27"/>
    </row>
    <row r="14" spans="1:64" s="26" customFormat="1" ht="25.5" x14ac:dyDescent="0.2">
      <c r="A14" s="16" t="s">
        <v>39</v>
      </c>
      <c r="B14" s="16" t="s">
        <v>112</v>
      </c>
      <c r="C14" s="53">
        <v>40674</v>
      </c>
      <c r="D14" s="16">
        <v>20100438</v>
      </c>
      <c r="E14" s="51">
        <v>22601.439999999999</v>
      </c>
      <c r="F14" s="16" t="s">
        <v>178</v>
      </c>
      <c r="G14" s="16" t="s">
        <v>259</v>
      </c>
      <c r="H14" s="51">
        <v>0</v>
      </c>
      <c r="I14" s="51">
        <v>22601.439999999999</v>
      </c>
      <c r="J14" s="51">
        <v>0</v>
      </c>
      <c r="K14" s="51">
        <v>0</v>
      </c>
      <c r="L14" s="51">
        <f t="shared" si="0"/>
        <v>22601.439999999999</v>
      </c>
      <c r="M14" s="51">
        <v>0</v>
      </c>
      <c r="N14" s="53" t="s">
        <v>88</v>
      </c>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27"/>
    </row>
    <row r="15" spans="1:64" s="26" customFormat="1" ht="25.5" x14ac:dyDescent="0.2">
      <c r="A15" s="16" t="s">
        <v>39</v>
      </c>
      <c r="B15" s="16" t="s">
        <v>112</v>
      </c>
      <c r="C15" s="53">
        <v>41060</v>
      </c>
      <c r="D15" s="16">
        <v>20111714</v>
      </c>
      <c r="E15" s="51">
        <v>7722</v>
      </c>
      <c r="F15" s="16" t="s">
        <v>178</v>
      </c>
      <c r="G15" s="16" t="s">
        <v>259</v>
      </c>
      <c r="H15" s="51">
        <v>5708</v>
      </c>
      <c r="I15" s="51">
        <v>2014</v>
      </c>
      <c r="J15" s="51">
        <v>0</v>
      </c>
      <c r="K15" s="51">
        <v>0</v>
      </c>
      <c r="L15" s="51">
        <f t="shared" si="0"/>
        <v>2014</v>
      </c>
      <c r="M15" s="51">
        <v>0</v>
      </c>
      <c r="N15" s="16" t="s">
        <v>88</v>
      </c>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27"/>
    </row>
    <row r="16" spans="1:64" s="26" customFormat="1" ht="25.5" x14ac:dyDescent="0.2">
      <c r="A16" s="16" t="s">
        <v>39</v>
      </c>
      <c r="B16" s="16" t="s">
        <v>113</v>
      </c>
      <c r="C16" s="53">
        <v>42214</v>
      </c>
      <c r="D16" s="16">
        <v>20141710</v>
      </c>
      <c r="E16" s="51">
        <v>26500</v>
      </c>
      <c r="F16" s="16" t="s">
        <v>178</v>
      </c>
      <c r="G16" s="16" t="s">
        <v>259</v>
      </c>
      <c r="H16" s="51">
        <v>0</v>
      </c>
      <c r="I16" s="51">
        <v>26500</v>
      </c>
      <c r="J16" s="51">
        <v>0</v>
      </c>
      <c r="K16" s="51">
        <v>0</v>
      </c>
      <c r="L16" s="51">
        <f t="shared" si="0"/>
        <v>26500</v>
      </c>
      <c r="M16" s="51">
        <v>0</v>
      </c>
      <c r="N16" s="53">
        <v>46803</v>
      </c>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27"/>
    </row>
    <row r="17" spans="1:64" s="26" customFormat="1" ht="25.5" x14ac:dyDescent="0.2">
      <c r="A17" s="16" t="s">
        <v>39</v>
      </c>
      <c r="B17" s="16" t="s">
        <v>113</v>
      </c>
      <c r="C17" s="53">
        <v>42214</v>
      </c>
      <c r="D17" s="16">
        <v>20141710</v>
      </c>
      <c r="E17" s="51">
        <v>32388.89</v>
      </c>
      <c r="F17" s="16" t="s">
        <v>179</v>
      </c>
      <c r="G17" s="57" t="s">
        <v>67</v>
      </c>
      <c r="H17" s="51">
        <v>32213.65</v>
      </c>
      <c r="I17" s="51">
        <v>175.24</v>
      </c>
      <c r="J17" s="51">
        <v>0</v>
      </c>
      <c r="K17" s="51">
        <v>0</v>
      </c>
      <c r="L17" s="51">
        <f t="shared" si="0"/>
        <v>175.24</v>
      </c>
      <c r="M17" s="51">
        <v>175.24</v>
      </c>
      <c r="N17" s="53">
        <v>46803</v>
      </c>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27"/>
    </row>
    <row r="18" spans="1:64" s="26" customFormat="1" ht="25.5" x14ac:dyDescent="0.2">
      <c r="A18" s="16" t="s">
        <v>39</v>
      </c>
      <c r="B18" s="16" t="s">
        <v>114</v>
      </c>
      <c r="C18" s="53">
        <v>42343</v>
      </c>
      <c r="D18" s="16">
        <v>20140714</v>
      </c>
      <c r="E18" s="51">
        <v>52119.88</v>
      </c>
      <c r="F18" s="16" t="s">
        <v>178</v>
      </c>
      <c r="G18" s="57" t="s">
        <v>265</v>
      </c>
      <c r="H18" s="51">
        <v>0</v>
      </c>
      <c r="I18" s="51">
        <v>52119.88</v>
      </c>
      <c r="J18" s="51">
        <v>0</v>
      </c>
      <c r="K18" s="51">
        <v>0</v>
      </c>
      <c r="L18" s="51">
        <f t="shared" si="0"/>
        <v>52119.88</v>
      </c>
      <c r="M18" s="51">
        <v>0</v>
      </c>
      <c r="N18" s="53">
        <v>45447</v>
      </c>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9"/>
    </row>
    <row r="19" spans="1:64" s="26" customFormat="1" ht="38.25" x14ac:dyDescent="0.2">
      <c r="A19" s="16" t="s">
        <v>39</v>
      </c>
      <c r="B19" s="16" t="s">
        <v>115</v>
      </c>
      <c r="C19" s="53">
        <v>42773</v>
      </c>
      <c r="D19" s="16">
        <v>20161577</v>
      </c>
      <c r="E19" s="51">
        <v>10731.42</v>
      </c>
      <c r="F19" s="16" t="s">
        <v>178</v>
      </c>
      <c r="G19" s="16" t="s">
        <v>261</v>
      </c>
      <c r="H19" s="51">
        <v>3815.96</v>
      </c>
      <c r="I19" s="51">
        <v>6915.46</v>
      </c>
      <c r="J19" s="60">
        <v>0</v>
      </c>
      <c r="K19" s="51">
        <v>6915.46</v>
      </c>
      <c r="L19" s="51">
        <f t="shared" si="0"/>
        <v>0</v>
      </c>
      <c r="M19" s="51">
        <v>0</v>
      </c>
      <c r="N19" s="53" t="s">
        <v>88</v>
      </c>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27"/>
    </row>
    <row r="20" spans="1:64" s="26" customFormat="1" ht="25.5" x14ac:dyDescent="0.2">
      <c r="A20" s="16" t="s">
        <v>39</v>
      </c>
      <c r="B20" s="16" t="s">
        <v>115</v>
      </c>
      <c r="C20" s="53">
        <v>42773</v>
      </c>
      <c r="D20" s="16">
        <v>20161577</v>
      </c>
      <c r="E20" s="51">
        <v>489.98</v>
      </c>
      <c r="F20" s="16" t="s">
        <v>178</v>
      </c>
      <c r="G20" s="16" t="s">
        <v>263</v>
      </c>
      <c r="H20" s="51">
        <v>0</v>
      </c>
      <c r="I20" s="51">
        <v>489.98</v>
      </c>
      <c r="J20" s="51">
        <v>0</v>
      </c>
      <c r="K20" s="51">
        <v>489.98</v>
      </c>
      <c r="L20" s="51">
        <f t="shared" si="0"/>
        <v>0</v>
      </c>
      <c r="M20" s="51">
        <v>0</v>
      </c>
      <c r="N20" s="16" t="s">
        <v>88</v>
      </c>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27"/>
    </row>
    <row r="21" spans="1:64" s="26" customFormat="1" ht="25.5" x14ac:dyDescent="0.2">
      <c r="A21" s="16" t="s">
        <v>39</v>
      </c>
      <c r="B21" s="16" t="s">
        <v>115</v>
      </c>
      <c r="C21" s="53">
        <v>42773</v>
      </c>
      <c r="D21" s="16">
        <v>20161577</v>
      </c>
      <c r="E21" s="51">
        <v>16314.63</v>
      </c>
      <c r="F21" s="16" t="s">
        <v>179</v>
      </c>
      <c r="G21" s="57" t="s">
        <v>67</v>
      </c>
      <c r="H21" s="51">
        <v>16314</v>
      </c>
      <c r="I21" s="51">
        <v>0.63</v>
      </c>
      <c r="J21" s="51">
        <v>0</v>
      </c>
      <c r="K21" s="51">
        <v>0</v>
      </c>
      <c r="L21" s="51">
        <f t="shared" si="0"/>
        <v>0.63</v>
      </c>
      <c r="M21" s="51">
        <v>0.63</v>
      </c>
      <c r="N21" s="16" t="s">
        <v>88</v>
      </c>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27"/>
    </row>
    <row r="22" spans="1:64" s="26" customFormat="1" ht="38.25" x14ac:dyDescent="0.2">
      <c r="A22" s="16" t="s">
        <v>39</v>
      </c>
      <c r="B22" s="16" t="s">
        <v>98</v>
      </c>
      <c r="C22" s="53">
        <v>43074</v>
      </c>
      <c r="D22" s="16">
        <v>20171081</v>
      </c>
      <c r="E22" s="51">
        <v>13562.14</v>
      </c>
      <c r="F22" s="16" t="s">
        <v>178</v>
      </c>
      <c r="G22" s="16" t="s">
        <v>262</v>
      </c>
      <c r="H22" s="51">
        <v>0</v>
      </c>
      <c r="I22" s="51">
        <v>13562.14</v>
      </c>
      <c r="J22" s="51">
        <v>0</v>
      </c>
      <c r="K22" s="51">
        <v>495.34</v>
      </c>
      <c r="L22" s="51">
        <f t="shared" si="0"/>
        <v>13066.8</v>
      </c>
      <c r="M22" s="51">
        <v>0</v>
      </c>
      <c r="N22" s="53">
        <v>46254</v>
      </c>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27"/>
    </row>
    <row r="23" spans="1:64" s="26" customFormat="1" ht="25.5" x14ac:dyDescent="0.2">
      <c r="A23" s="16" t="s">
        <v>39</v>
      </c>
      <c r="B23" s="16" t="s">
        <v>98</v>
      </c>
      <c r="C23" s="53">
        <v>43074</v>
      </c>
      <c r="D23" s="16">
        <v>20171081</v>
      </c>
      <c r="E23" s="51">
        <v>16562.8</v>
      </c>
      <c r="F23" s="16" t="s">
        <v>179</v>
      </c>
      <c r="G23" s="16" t="s">
        <v>67</v>
      </c>
      <c r="H23" s="51">
        <v>0</v>
      </c>
      <c r="I23" s="51">
        <v>16562.8</v>
      </c>
      <c r="J23" s="51">
        <v>0</v>
      </c>
      <c r="K23" s="51">
        <v>0</v>
      </c>
      <c r="L23" s="51">
        <f t="shared" si="0"/>
        <v>16562.8</v>
      </c>
      <c r="M23" s="51">
        <v>16562.8</v>
      </c>
      <c r="N23" s="53">
        <v>46254</v>
      </c>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27"/>
    </row>
    <row r="24" spans="1:64" s="26" customFormat="1" ht="25.5" x14ac:dyDescent="0.2">
      <c r="A24" s="16" t="s">
        <v>39</v>
      </c>
      <c r="B24" s="16" t="s">
        <v>116</v>
      </c>
      <c r="C24" s="53">
        <v>42046</v>
      </c>
      <c r="D24" s="16">
        <v>20140968</v>
      </c>
      <c r="E24" s="51">
        <v>79427.899999999994</v>
      </c>
      <c r="F24" s="16" t="s">
        <v>178</v>
      </c>
      <c r="G24" s="57" t="s">
        <v>259</v>
      </c>
      <c r="H24" s="51">
        <v>0</v>
      </c>
      <c r="I24" s="51">
        <v>79427.899999999994</v>
      </c>
      <c r="J24" s="51">
        <v>0</v>
      </c>
      <c r="K24" s="51">
        <v>557.21</v>
      </c>
      <c r="L24" s="51">
        <f t="shared" si="0"/>
        <v>78870.689999999988</v>
      </c>
      <c r="M24" s="51">
        <v>0</v>
      </c>
      <c r="N24" s="53" t="s">
        <v>88</v>
      </c>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27"/>
    </row>
    <row r="25" spans="1:64" s="26" customFormat="1" ht="25.5" x14ac:dyDescent="0.2">
      <c r="A25" s="16" t="s">
        <v>137</v>
      </c>
      <c r="B25" s="16" t="s">
        <v>116</v>
      </c>
      <c r="C25" s="53">
        <v>42046</v>
      </c>
      <c r="D25" s="16">
        <v>20140968</v>
      </c>
      <c r="E25" s="51">
        <v>96795.38</v>
      </c>
      <c r="F25" s="16" t="s">
        <v>269</v>
      </c>
      <c r="G25" s="57" t="s">
        <v>67</v>
      </c>
      <c r="H25" s="51">
        <v>0</v>
      </c>
      <c r="I25" s="51">
        <v>96795.38</v>
      </c>
      <c r="J25" s="51">
        <v>0</v>
      </c>
      <c r="K25" s="51">
        <v>0</v>
      </c>
      <c r="L25" s="51">
        <f t="shared" si="0"/>
        <v>96795.38</v>
      </c>
      <c r="M25" s="51">
        <v>0</v>
      </c>
      <c r="N25" s="53" t="s">
        <v>88</v>
      </c>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27"/>
    </row>
    <row r="26" spans="1:64" s="26" customFormat="1" ht="25.5" x14ac:dyDescent="0.2">
      <c r="A26" s="16" t="s">
        <v>39</v>
      </c>
      <c r="B26" s="16" t="s">
        <v>117</v>
      </c>
      <c r="C26" s="53">
        <v>41564</v>
      </c>
      <c r="D26" s="16">
        <v>20130296</v>
      </c>
      <c r="E26" s="51">
        <v>35000</v>
      </c>
      <c r="F26" s="16" t="s">
        <v>178</v>
      </c>
      <c r="G26" s="57" t="s">
        <v>265</v>
      </c>
      <c r="H26" s="51">
        <v>0</v>
      </c>
      <c r="I26" s="51">
        <v>35000</v>
      </c>
      <c r="J26" s="51">
        <v>0</v>
      </c>
      <c r="K26" s="51">
        <v>0</v>
      </c>
      <c r="L26" s="51">
        <f t="shared" si="0"/>
        <v>35000</v>
      </c>
      <c r="M26" s="51">
        <v>0</v>
      </c>
      <c r="N26" s="53" t="s">
        <v>88</v>
      </c>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27"/>
    </row>
    <row r="27" spans="1:64" s="26" customFormat="1" ht="25.5" x14ac:dyDescent="0.2">
      <c r="A27" s="16" t="s">
        <v>39</v>
      </c>
      <c r="B27" s="16" t="s">
        <v>118</v>
      </c>
      <c r="C27" s="53">
        <v>43819</v>
      </c>
      <c r="D27" s="16">
        <v>20190844</v>
      </c>
      <c r="E27" s="51">
        <v>3958.98</v>
      </c>
      <c r="F27" s="16" t="s">
        <v>178</v>
      </c>
      <c r="G27" s="57" t="s">
        <v>265</v>
      </c>
      <c r="H27" s="51">
        <v>0</v>
      </c>
      <c r="I27" s="51">
        <v>3958.98</v>
      </c>
      <c r="J27" s="51">
        <v>0</v>
      </c>
      <c r="K27" s="51">
        <v>3958.98</v>
      </c>
      <c r="L27" s="51">
        <f t="shared" si="0"/>
        <v>0</v>
      </c>
      <c r="M27" s="51">
        <v>0</v>
      </c>
      <c r="N27" s="53">
        <v>46366</v>
      </c>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27"/>
    </row>
    <row r="28" spans="1:64" s="26" customFormat="1" ht="38.25" x14ac:dyDescent="0.2">
      <c r="A28" s="16" t="s">
        <v>39</v>
      </c>
      <c r="B28" s="16" t="s">
        <v>118</v>
      </c>
      <c r="C28" s="53">
        <v>43819</v>
      </c>
      <c r="D28" s="16">
        <v>20190844</v>
      </c>
      <c r="E28" s="51">
        <v>19563.39</v>
      </c>
      <c r="F28" s="16" t="s">
        <v>178</v>
      </c>
      <c r="G28" s="57" t="s">
        <v>261</v>
      </c>
      <c r="H28" s="51">
        <v>0</v>
      </c>
      <c r="I28" s="51">
        <v>19563.39</v>
      </c>
      <c r="J28" s="51">
        <v>0</v>
      </c>
      <c r="K28" s="51">
        <v>19563.39</v>
      </c>
      <c r="L28" s="51">
        <f t="shared" si="0"/>
        <v>0</v>
      </c>
      <c r="M28" s="51">
        <v>0</v>
      </c>
      <c r="N28" s="53">
        <v>46366</v>
      </c>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27"/>
    </row>
    <row r="29" spans="1:64" s="26" customFormat="1" ht="25.5" x14ac:dyDescent="0.2">
      <c r="A29" s="16" t="s">
        <v>39</v>
      </c>
      <c r="B29" s="16" t="s">
        <v>118</v>
      </c>
      <c r="C29" s="53">
        <v>43819</v>
      </c>
      <c r="D29" s="16">
        <v>20190844</v>
      </c>
      <c r="E29" s="51">
        <v>890.8</v>
      </c>
      <c r="F29" s="16" t="s">
        <v>178</v>
      </c>
      <c r="G29" s="57" t="s">
        <v>263</v>
      </c>
      <c r="H29" s="51">
        <v>0</v>
      </c>
      <c r="I29" s="51">
        <v>890.8</v>
      </c>
      <c r="J29" s="51">
        <v>0</v>
      </c>
      <c r="K29" s="51">
        <v>890.8</v>
      </c>
      <c r="L29" s="51">
        <f t="shared" si="0"/>
        <v>0</v>
      </c>
      <c r="M29" s="51">
        <v>0</v>
      </c>
      <c r="N29" s="53">
        <v>46366</v>
      </c>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27"/>
    </row>
    <row r="30" spans="1:64" s="26" customFormat="1" ht="25.5" x14ac:dyDescent="0.2">
      <c r="A30" s="16" t="s">
        <v>39</v>
      </c>
      <c r="B30" s="16" t="s">
        <v>118</v>
      </c>
      <c r="C30" s="53">
        <v>43819</v>
      </c>
      <c r="D30" s="16">
        <v>20190844</v>
      </c>
      <c r="E30" s="51">
        <v>29763.48</v>
      </c>
      <c r="F30" s="16" t="s">
        <v>179</v>
      </c>
      <c r="G30" s="57" t="s">
        <v>67</v>
      </c>
      <c r="H30" s="51">
        <v>0</v>
      </c>
      <c r="I30" s="51">
        <v>29763.48</v>
      </c>
      <c r="J30" s="51">
        <v>0</v>
      </c>
      <c r="K30" s="51">
        <v>3531.28</v>
      </c>
      <c r="L30" s="51">
        <f t="shared" si="0"/>
        <v>26232.2</v>
      </c>
      <c r="M30" s="51">
        <v>0</v>
      </c>
      <c r="N30" s="53">
        <v>48192</v>
      </c>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27"/>
    </row>
    <row r="31" spans="1:64" s="26" customFormat="1" ht="25.5" x14ac:dyDescent="0.2">
      <c r="A31" s="16" t="s">
        <v>40</v>
      </c>
      <c r="B31" s="16" t="s">
        <v>41</v>
      </c>
      <c r="C31" s="53">
        <v>41453</v>
      </c>
      <c r="D31" s="16">
        <v>20121638</v>
      </c>
      <c r="E31" s="51">
        <v>419205.39</v>
      </c>
      <c r="F31" s="16" t="s">
        <v>178</v>
      </c>
      <c r="G31" s="16" t="s">
        <v>259</v>
      </c>
      <c r="H31" s="51">
        <v>209804.98</v>
      </c>
      <c r="I31" s="51">
        <v>209400.41</v>
      </c>
      <c r="J31" s="51">
        <v>0</v>
      </c>
      <c r="K31" s="51">
        <v>209400.41</v>
      </c>
      <c r="L31" s="51">
        <f t="shared" si="0"/>
        <v>0</v>
      </c>
      <c r="M31" s="51">
        <f>L31</f>
        <v>0</v>
      </c>
      <c r="N31" s="53">
        <v>46224</v>
      </c>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5"/>
      <c r="AY31" s="58"/>
      <c r="AZ31" s="58"/>
      <c r="BA31" s="58"/>
      <c r="BB31" s="58"/>
      <c r="BC31" s="58"/>
      <c r="BD31" s="58"/>
      <c r="BE31" s="55"/>
      <c r="BF31" s="58"/>
      <c r="BG31" s="58"/>
      <c r="BH31" s="58"/>
      <c r="BI31" s="58"/>
      <c r="BJ31" s="58"/>
      <c r="BK31" s="58"/>
      <c r="BL31" s="59"/>
    </row>
    <row r="32" spans="1:64" s="26" customFormat="1" ht="25.5" x14ac:dyDescent="0.2">
      <c r="A32" s="16" t="s">
        <v>40</v>
      </c>
      <c r="B32" s="16" t="s">
        <v>42</v>
      </c>
      <c r="C32" s="53">
        <v>41253</v>
      </c>
      <c r="D32" s="16">
        <v>20120167</v>
      </c>
      <c r="E32" s="51">
        <v>376617.97</v>
      </c>
      <c r="F32" s="16" t="s">
        <v>178</v>
      </c>
      <c r="G32" s="16" t="s">
        <v>259</v>
      </c>
      <c r="H32" s="51">
        <v>0</v>
      </c>
      <c r="I32" s="51">
        <v>376617.97</v>
      </c>
      <c r="J32" s="51">
        <v>0</v>
      </c>
      <c r="K32" s="51">
        <v>376617.97</v>
      </c>
      <c r="L32" s="51">
        <f t="shared" si="0"/>
        <v>0</v>
      </c>
      <c r="M32" s="61">
        <f>L32</f>
        <v>0</v>
      </c>
      <c r="N32" s="62">
        <v>46301</v>
      </c>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5"/>
      <c r="AY32" s="58"/>
      <c r="AZ32" s="58"/>
      <c r="BA32" s="58"/>
      <c r="BB32" s="58"/>
      <c r="BC32" s="58"/>
      <c r="BD32" s="58"/>
      <c r="BE32" s="55"/>
      <c r="BF32" s="58"/>
      <c r="BG32" s="58"/>
      <c r="BH32" s="58"/>
      <c r="BI32" s="58"/>
      <c r="BJ32" s="58"/>
      <c r="BK32" s="58"/>
      <c r="BL32" s="59"/>
    </row>
    <row r="33" spans="1:64" s="26" customFormat="1" ht="25.5" x14ac:dyDescent="0.2">
      <c r="A33" s="16" t="s">
        <v>40</v>
      </c>
      <c r="B33" s="16" t="s">
        <v>119</v>
      </c>
      <c r="C33" s="53">
        <v>43165</v>
      </c>
      <c r="D33" s="16">
        <v>20161483</v>
      </c>
      <c r="E33" s="51">
        <v>455763.3</v>
      </c>
      <c r="F33" s="16" t="s">
        <v>178</v>
      </c>
      <c r="G33" s="16" t="s">
        <v>264</v>
      </c>
      <c r="H33" s="51">
        <v>0</v>
      </c>
      <c r="I33" s="51">
        <v>455763.3</v>
      </c>
      <c r="J33" s="51">
        <v>0</v>
      </c>
      <c r="K33" s="51">
        <v>453763</v>
      </c>
      <c r="L33" s="51">
        <f t="shared" si="0"/>
        <v>2000.2999999999884</v>
      </c>
      <c r="M33" s="61">
        <f>L33</f>
        <v>2000.2999999999884</v>
      </c>
      <c r="N33" s="62">
        <v>46175</v>
      </c>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5"/>
      <c r="AY33" s="58"/>
      <c r="AZ33" s="58"/>
      <c r="BA33" s="58"/>
      <c r="BB33" s="58"/>
      <c r="BC33" s="58"/>
      <c r="BD33" s="58"/>
      <c r="BE33" s="55"/>
      <c r="BF33" s="58"/>
      <c r="BG33" s="58"/>
      <c r="BH33" s="58"/>
      <c r="BI33" s="58"/>
      <c r="BJ33" s="58"/>
      <c r="BK33" s="58"/>
      <c r="BL33" s="59"/>
    </row>
    <row r="34" spans="1:64" s="26" customFormat="1" ht="25.5" x14ac:dyDescent="0.2">
      <c r="A34" s="16" t="s">
        <v>90</v>
      </c>
      <c r="B34" s="16" t="s">
        <v>139</v>
      </c>
      <c r="C34" s="53">
        <v>44169</v>
      </c>
      <c r="D34" s="16">
        <v>20200036</v>
      </c>
      <c r="E34" s="51">
        <v>2038.64</v>
      </c>
      <c r="F34" s="16" t="s">
        <v>178</v>
      </c>
      <c r="G34" s="16" t="s">
        <v>259</v>
      </c>
      <c r="H34" s="51">
        <v>0</v>
      </c>
      <c r="I34" s="51">
        <v>12579.43</v>
      </c>
      <c r="J34" s="51">
        <v>0</v>
      </c>
      <c r="K34" s="51">
        <v>0</v>
      </c>
      <c r="L34" s="51">
        <f t="shared" si="0"/>
        <v>12579.43</v>
      </c>
      <c r="M34" s="51">
        <v>0</v>
      </c>
      <c r="N34" s="53">
        <v>47810</v>
      </c>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5"/>
      <c r="AY34" s="58"/>
      <c r="AZ34" s="58"/>
      <c r="BA34" s="58"/>
      <c r="BB34" s="58"/>
      <c r="BC34" s="58"/>
      <c r="BD34" s="58"/>
      <c r="BE34" s="55"/>
      <c r="BF34" s="58"/>
      <c r="BG34" s="58"/>
      <c r="BH34" s="58"/>
      <c r="BI34" s="58"/>
      <c r="BJ34" s="58"/>
      <c r="BK34" s="58"/>
      <c r="BL34" s="59"/>
    </row>
    <row r="35" spans="1:64" s="26" customFormat="1" ht="25.5" x14ac:dyDescent="0.2">
      <c r="A35" s="16" t="s">
        <v>90</v>
      </c>
      <c r="B35" s="16" t="s">
        <v>139</v>
      </c>
      <c r="C35" s="53">
        <v>44169</v>
      </c>
      <c r="D35" s="16">
        <v>20200036</v>
      </c>
      <c r="E35" s="51">
        <v>15330.6</v>
      </c>
      <c r="F35" s="16" t="s">
        <v>179</v>
      </c>
      <c r="G35" s="57" t="s">
        <v>67</v>
      </c>
      <c r="H35" s="51">
        <v>0</v>
      </c>
      <c r="I35" s="51">
        <v>15330.6</v>
      </c>
      <c r="J35" s="51">
        <v>0</v>
      </c>
      <c r="K35" s="51">
        <v>0</v>
      </c>
      <c r="L35" s="51">
        <f t="shared" si="0"/>
        <v>15330.6</v>
      </c>
      <c r="M35" s="51">
        <v>0</v>
      </c>
      <c r="N35" s="53">
        <v>47810</v>
      </c>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5"/>
      <c r="AY35" s="58"/>
      <c r="AZ35" s="58"/>
      <c r="BA35" s="58"/>
      <c r="BB35" s="58"/>
      <c r="BC35" s="58"/>
      <c r="BD35" s="58"/>
      <c r="BE35" s="55"/>
      <c r="BF35" s="58"/>
      <c r="BG35" s="58"/>
      <c r="BH35" s="58"/>
      <c r="BI35" s="58"/>
      <c r="BJ35" s="58"/>
      <c r="BK35" s="58"/>
      <c r="BL35" s="59"/>
    </row>
    <row r="36" spans="1:64" s="26" customFormat="1" ht="25.5" x14ac:dyDescent="0.2">
      <c r="A36" s="16" t="s">
        <v>120</v>
      </c>
      <c r="B36" s="16" t="s">
        <v>121</v>
      </c>
      <c r="C36" s="53">
        <v>43397</v>
      </c>
      <c r="D36" s="16">
        <v>20180598</v>
      </c>
      <c r="E36" s="51">
        <v>16242.05</v>
      </c>
      <c r="F36" s="16" t="s">
        <v>178</v>
      </c>
      <c r="G36" s="16" t="s">
        <v>259</v>
      </c>
      <c r="H36" s="51">
        <v>0</v>
      </c>
      <c r="I36" s="51">
        <v>16242.05</v>
      </c>
      <c r="J36" s="51">
        <v>0</v>
      </c>
      <c r="K36" s="51">
        <v>2000</v>
      </c>
      <c r="L36" s="51">
        <f t="shared" si="0"/>
        <v>14242.05</v>
      </c>
      <c r="M36" s="51">
        <v>14242.05</v>
      </c>
      <c r="N36" s="53">
        <v>46379</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5"/>
      <c r="AY36" s="58"/>
      <c r="AZ36" s="58"/>
      <c r="BA36" s="58"/>
      <c r="BB36" s="58"/>
      <c r="BC36" s="58"/>
      <c r="BD36" s="58"/>
      <c r="BE36" s="55"/>
      <c r="BF36" s="58"/>
      <c r="BG36" s="58"/>
      <c r="BH36" s="58"/>
      <c r="BI36" s="58"/>
      <c r="BJ36" s="58"/>
      <c r="BK36" s="58"/>
      <c r="BL36" s="59"/>
    </row>
    <row r="37" spans="1:64" s="26" customFormat="1" ht="25.5" x14ac:dyDescent="0.2">
      <c r="A37" s="16" t="s">
        <v>120</v>
      </c>
      <c r="B37" s="16" t="s">
        <v>121</v>
      </c>
      <c r="C37" s="53">
        <v>43397</v>
      </c>
      <c r="D37" s="16">
        <v>20180598</v>
      </c>
      <c r="E37" s="51">
        <v>19795.45</v>
      </c>
      <c r="F37" s="16" t="s">
        <v>178</v>
      </c>
      <c r="G37" s="16" t="s">
        <v>67</v>
      </c>
      <c r="H37" s="51">
        <v>0</v>
      </c>
      <c r="I37" s="51">
        <v>19795.45</v>
      </c>
      <c r="J37" s="51">
        <v>0</v>
      </c>
      <c r="K37" s="51">
        <v>0</v>
      </c>
      <c r="L37" s="51">
        <f t="shared" si="0"/>
        <v>19795.45</v>
      </c>
      <c r="M37" s="51">
        <v>19795.45</v>
      </c>
      <c r="N37" s="53">
        <v>48205</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5"/>
      <c r="AY37" s="58"/>
      <c r="AZ37" s="58"/>
      <c r="BA37" s="58"/>
      <c r="BB37" s="58"/>
      <c r="BC37" s="58"/>
      <c r="BD37" s="58"/>
      <c r="BE37" s="55"/>
      <c r="BF37" s="58"/>
      <c r="BG37" s="58"/>
      <c r="BH37" s="58"/>
      <c r="BI37" s="58"/>
      <c r="BJ37" s="58"/>
      <c r="BK37" s="58"/>
      <c r="BL37" s="59"/>
    </row>
    <row r="38" spans="1:64" s="26" customFormat="1" ht="25.5" x14ac:dyDescent="0.2">
      <c r="A38" s="16" t="s">
        <v>43</v>
      </c>
      <c r="B38" s="16" t="s">
        <v>122</v>
      </c>
      <c r="C38" s="53">
        <v>43816</v>
      </c>
      <c r="D38" s="16">
        <v>20181845</v>
      </c>
      <c r="E38" s="51">
        <v>3161.87</v>
      </c>
      <c r="F38" s="16" t="s">
        <v>178</v>
      </c>
      <c r="G38" s="16" t="s">
        <v>265</v>
      </c>
      <c r="H38" s="51">
        <v>0</v>
      </c>
      <c r="I38" s="51">
        <v>3161.87</v>
      </c>
      <c r="J38" s="51">
        <v>0</v>
      </c>
      <c r="K38" s="51">
        <v>3161.87</v>
      </c>
      <c r="L38" s="51">
        <f t="shared" si="0"/>
        <v>0</v>
      </c>
      <c r="M38" s="51">
        <v>0</v>
      </c>
      <c r="N38" s="53">
        <v>46261</v>
      </c>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5"/>
      <c r="AY38" s="58"/>
      <c r="AZ38" s="58"/>
      <c r="BA38" s="58"/>
      <c r="BB38" s="58"/>
      <c r="BC38" s="58"/>
      <c r="BD38" s="58"/>
      <c r="BE38" s="55"/>
      <c r="BF38" s="58"/>
      <c r="BG38" s="58"/>
      <c r="BH38" s="58"/>
      <c r="BI38" s="58"/>
      <c r="BJ38" s="58"/>
      <c r="BK38" s="58"/>
      <c r="BL38" s="59"/>
    </row>
    <row r="39" spans="1:64" s="26" customFormat="1" ht="38.25" x14ac:dyDescent="0.2">
      <c r="A39" s="16" t="s">
        <v>43</v>
      </c>
      <c r="B39" s="16" t="s">
        <v>122</v>
      </c>
      <c r="C39" s="53">
        <v>43816</v>
      </c>
      <c r="D39" s="16">
        <v>20181845</v>
      </c>
      <c r="E39" s="51">
        <v>15642.33</v>
      </c>
      <c r="F39" s="16" t="s">
        <v>178</v>
      </c>
      <c r="G39" s="16" t="s">
        <v>261</v>
      </c>
      <c r="H39" s="51">
        <v>0</v>
      </c>
      <c r="I39" s="51">
        <v>15642.33</v>
      </c>
      <c r="J39" s="51">
        <v>0</v>
      </c>
      <c r="K39" s="51">
        <v>0</v>
      </c>
      <c r="L39" s="51">
        <f t="shared" si="0"/>
        <v>15642.33</v>
      </c>
      <c r="M39" s="51">
        <v>0</v>
      </c>
      <c r="N39" s="53">
        <v>46261</v>
      </c>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5"/>
      <c r="AY39" s="58"/>
      <c r="AZ39" s="58"/>
      <c r="BA39" s="58"/>
      <c r="BB39" s="58"/>
      <c r="BC39" s="58"/>
      <c r="BD39" s="58"/>
      <c r="BE39" s="55"/>
      <c r="BF39" s="58"/>
      <c r="BG39" s="58"/>
      <c r="BH39" s="58"/>
      <c r="BI39" s="58"/>
      <c r="BJ39" s="58"/>
      <c r="BK39" s="58"/>
      <c r="BL39" s="59"/>
    </row>
    <row r="40" spans="1:64" s="26" customFormat="1" ht="25.5" x14ac:dyDescent="0.2">
      <c r="A40" s="16" t="s">
        <v>43</v>
      </c>
      <c r="B40" s="16" t="s">
        <v>122</v>
      </c>
      <c r="C40" s="53">
        <v>43806</v>
      </c>
      <c r="D40" s="16">
        <v>20181845</v>
      </c>
      <c r="E40" s="51">
        <v>23791.93</v>
      </c>
      <c r="F40" s="16" t="s">
        <v>179</v>
      </c>
      <c r="G40" s="16" t="s">
        <v>67</v>
      </c>
      <c r="H40" s="51">
        <v>0</v>
      </c>
      <c r="I40" s="51">
        <v>23791.93</v>
      </c>
      <c r="J40" s="51">
        <v>0</v>
      </c>
      <c r="K40" s="51">
        <v>0</v>
      </c>
      <c r="L40" s="51">
        <f t="shared" si="0"/>
        <v>23791.93</v>
      </c>
      <c r="M40" s="51">
        <v>0</v>
      </c>
      <c r="N40" s="53">
        <v>48087</v>
      </c>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5"/>
      <c r="AY40" s="58"/>
      <c r="AZ40" s="58"/>
      <c r="BA40" s="58"/>
      <c r="BB40" s="58"/>
      <c r="BC40" s="58"/>
      <c r="BD40" s="58"/>
      <c r="BE40" s="55"/>
      <c r="BF40" s="58"/>
      <c r="BG40" s="58"/>
      <c r="BH40" s="58"/>
      <c r="BI40" s="58"/>
      <c r="BJ40" s="58"/>
      <c r="BK40" s="58"/>
      <c r="BL40" s="59"/>
    </row>
    <row r="41" spans="1:64" s="26" customFormat="1" ht="25.5" x14ac:dyDescent="0.2">
      <c r="A41" s="16" t="s">
        <v>43</v>
      </c>
      <c r="B41" s="16" t="s">
        <v>140</v>
      </c>
      <c r="C41" s="53">
        <v>42345</v>
      </c>
      <c r="D41" s="16">
        <v>20142083</v>
      </c>
      <c r="E41" s="51">
        <v>5432.35</v>
      </c>
      <c r="F41" s="16" t="s">
        <v>179</v>
      </c>
      <c r="G41" s="57" t="s">
        <v>67</v>
      </c>
      <c r="H41" s="51">
        <v>0</v>
      </c>
      <c r="I41" s="51">
        <v>5432.35</v>
      </c>
      <c r="J41" s="51">
        <v>0</v>
      </c>
      <c r="K41" s="51">
        <v>0</v>
      </c>
      <c r="L41" s="51">
        <f t="shared" si="0"/>
        <v>5432.35</v>
      </c>
      <c r="M41" s="51">
        <v>5432.35</v>
      </c>
      <c r="N41" s="53">
        <v>46617</v>
      </c>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63"/>
    </row>
    <row r="42" spans="1:64" s="26" customFormat="1" ht="25.5" x14ac:dyDescent="0.2">
      <c r="A42" s="16" t="s">
        <v>43</v>
      </c>
      <c r="B42" s="16" t="s">
        <v>140</v>
      </c>
      <c r="C42" s="53">
        <v>42345</v>
      </c>
      <c r="D42" s="16">
        <v>20142083</v>
      </c>
      <c r="E42" s="51">
        <v>14336.75</v>
      </c>
      <c r="F42" s="16" t="s">
        <v>179</v>
      </c>
      <c r="G42" s="57" t="s">
        <v>67</v>
      </c>
      <c r="H42" s="51">
        <v>1771</v>
      </c>
      <c r="I42" s="51">
        <v>12565.75</v>
      </c>
      <c r="J42" s="51">
        <v>0</v>
      </c>
      <c r="K42" s="51">
        <v>0</v>
      </c>
      <c r="L42" s="51">
        <f t="shared" si="0"/>
        <v>12565.75</v>
      </c>
      <c r="M42" s="51">
        <v>0</v>
      </c>
      <c r="N42" s="53">
        <v>46344</v>
      </c>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63"/>
    </row>
    <row r="43" spans="1:64" s="26" customFormat="1" ht="25.5" x14ac:dyDescent="0.2">
      <c r="A43" s="16" t="s">
        <v>44</v>
      </c>
      <c r="B43" s="16" t="s">
        <v>45</v>
      </c>
      <c r="C43" s="62">
        <v>42382</v>
      </c>
      <c r="D43" s="64">
        <v>20130906</v>
      </c>
      <c r="E43" s="51">
        <v>352363.64</v>
      </c>
      <c r="F43" s="16" t="s">
        <v>178</v>
      </c>
      <c r="G43" s="16" t="s">
        <v>264</v>
      </c>
      <c r="H43" s="51">
        <v>73261.59</v>
      </c>
      <c r="I43" s="51">
        <v>279102.05</v>
      </c>
      <c r="J43" s="51">
        <v>0</v>
      </c>
      <c r="K43" s="51">
        <v>13070</v>
      </c>
      <c r="L43" s="51">
        <f t="shared" si="0"/>
        <v>266032.05</v>
      </c>
      <c r="M43" s="51">
        <v>0</v>
      </c>
      <c r="N43" s="53">
        <v>45502</v>
      </c>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9"/>
    </row>
    <row r="44" spans="1:64" s="26" customFormat="1" ht="38.25" x14ac:dyDescent="0.2">
      <c r="A44" s="16" t="s">
        <v>44</v>
      </c>
      <c r="B44" s="16" t="s">
        <v>45</v>
      </c>
      <c r="C44" s="62">
        <v>43657</v>
      </c>
      <c r="D44" s="64">
        <v>20171008</v>
      </c>
      <c r="E44" s="51">
        <v>32268.15</v>
      </c>
      <c r="F44" s="16" t="s">
        <v>178</v>
      </c>
      <c r="G44" s="16" t="s">
        <v>261</v>
      </c>
      <c r="H44" s="51">
        <v>0</v>
      </c>
      <c r="I44" s="51">
        <v>32268.15</v>
      </c>
      <c r="J44" s="51">
        <v>0</v>
      </c>
      <c r="K44" s="51">
        <v>0</v>
      </c>
      <c r="L44" s="51">
        <f t="shared" si="0"/>
        <v>32268.15</v>
      </c>
      <c r="M44" s="51">
        <v>0</v>
      </c>
      <c r="N44" s="53">
        <v>45960</v>
      </c>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9"/>
    </row>
    <row r="45" spans="1:64" s="26" customFormat="1" ht="25.5" x14ac:dyDescent="0.2">
      <c r="A45" s="16" t="s">
        <v>44</v>
      </c>
      <c r="B45" s="16" t="s">
        <v>45</v>
      </c>
      <c r="C45" s="62">
        <v>43657</v>
      </c>
      <c r="D45" s="64">
        <v>20171008</v>
      </c>
      <c r="E45" s="51">
        <v>1473.2</v>
      </c>
      <c r="F45" s="16" t="s">
        <v>178</v>
      </c>
      <c r="G45" s="16" t="s">
        <v>263</v>
      </c>
      <c r="H45" s="51">
        <v>575</v>
      </c>
      <c r="I45" s="51">
        <v>898.2</v>
      </c>
      <c r="J45" s="51">
        <v>0</v>
      </c>
      <c r="K45" s="51">
        <v>55</v>
      </c>
      <c r="L45" s="51">
        <f t="shared" si="0"/>
        <v>843.2</v>
      </c>
      <c r="M45" s="51">
        <v>0</v>
      </c>
      <c r="N45" s="53">
        <v>45960</v>
      </c>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9"/>
    </row>
    <row r="46" spans="1:64" s="26" customFormat="1" ht="25.5" x14ac:dyDescent="0.2">
      <c r="A46" s="16" t="s">
        <v>44</v>
      </c>
      <c r="B46" s="16" t="s">
        <v>45</v>
      </c>
      <c r="C46" s="62">
        <v>43657</v>
      </c>
      <c r="D46" s="64">
        <v>20171008</v>
      </c>
      <c r="E46" s="51">
        <v>49056.37</v>
      </c>
      <c r="F46" s="16" t="s">
        <v>178</v>
      </c>
      <c r="G46" s="57" t="s">
        <v>67</v>
      </c>
      <c r="H46" s="51">
        <v>0</v>
      </c>
      <c r="I46" s="51">
        <v>49056.37</v>
      </c>
      <c r="J46" s="51">
        <v>0</v>
      </c>
      <c r="K46" s="51">
        <v>0</v>
      </c>
      <c r="L46" s="51">
        <f t="shared" si="0"/>
        <v>49056.37</v>
      </c>
      <c r="M46" s="51">
        <v>0</v>
      </c>
      <c r="N46" s="53">
        <v>47786</v>
      </c>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9"/>
    </row>
    <row r="47" spans="1:64" s="26" customFormat="1" ht="25.5" x14ac:dyDescent="0.2">
      <c r="A47" s="16" t="s">
        <v>44</v>
      </c>
      <c r="B47" s="16" t="s">
        <v>46</v>
      </c>
      <c r="C47" s="53">
        <v>42494</v>
      </c>
      <c r="D47" s="16">
        <v>20151517</v>
      </c>
      <c r="E47" s="51">
        <v>21514.58</v>
      </c>
      <c r="F47" s="16" t="s">
        <v>178</v>
      </c>
      <c r="G47" s="16" t="s">
        <v>259</v>
      </c>
      <c r="H47" s="51">
        <v>0</v>
      </c>
      <c r="I47" s="51">
        <v>21514.58</v>
      </c>
      <c r="J47" s="51">
        <v>0</v>
      </c>
      <c r="K47" s="51">
        <v>0</v>
      </c>
      <c r="L47" s="51">
        <f t="shared" si="0"/>
        <v>21514.58</v>
      </c>
      <c r="M47" s="51">
        <v>0</v>
      </c>
      <c r="N47" s="53">
        <v>45595</v>
      </c>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9"/>
    </row>
    <row r="48" spans="1:64" s="26" customFormat="1" ht="25.5" x14ac:dyDescent="0.2">
      <c r="A48" s="16" t="s">
        <v>44</v>
      </c>
      <c r="B48" s="16" t="s">
        <v>46</v>
      </c>
      <c r="C48" s="53">
        <v>42494</v>
      </c>
      <c r="D48" s="16">
        <v>20151517</v>
      </c>
      <c r="E48" s="51">
        <v>18478.72</v>
      </c>
      <c r="F48" s="16" t="s">
        <v>179</v>
      </c>
      <c r="G48" s="57" t="s">
        <v>67</v>
      </c>
      <c r="H48" s="51">
        <v>0</v>
      </c>
      <c r="I48" s="51">
        <v>18478.72</v>
      </c>
      <c r="J48" s="51">
        <v>0</v>
      </c>
      <c r="K48" s="51">
        <v>18478.72</v>
      </c>
      <c r="L48" s="51">
        <f t="shared" si="0"/>
        <v>0</v>
      </c>
      <c r="M48" s="51">
        <v>0</v>
      </c>
      <c r="N48" s="53">
        <v>47421</v>
      </c>
      <c r="O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B48" s="58"/>
      <c r="BC48" s="58"/>
      <c r="BD48" s="58"/>
      <c r="BE48" s="58"/>
      <c r="BF48" s="58"/>
      <c r="BG48" s="58"/>
      <c r="BH48" s="58"/>
      <c r="BI48" s="58"/>
      <c r="BJ48" s="58"/>
      <c r="BK48" s="58"/>
      <c r="BL48" s="59"/>
    </row>
    <row r="49" spans="1:64" s="26" customFormat="1" ht="25.5" x14ac:dyDescent="0.2">
      <c r="A49" s="16" t="s">
        <v>44</v>
      </c>
      <c r="B49" s="16" t="s">
        <v>91</v>
      </c>
      <c r="C49" s="53">
        <v>43276</v>
      </c>
      <c r="D49" s="16">
        <v>20171999</v>
      </c>
      <c r="E49" s="51">
        <v>14220.74</v>
      </c>
      <c r="F49" s="16" t="s">
        <v>178</v>
      </c>
      <c r="G49" s="16" t="s">
        <v>259</v>
      </c>
      <c r="H49" s="51">
        <v>0</v>
      </c>
      <c r="I49" s="51">
        <v>14220.74</v>
      </c>
      <c r="J49" s="51">
        <v>0</v>
      </c>
      <c r="K49" s="51">
        <v>0</v>
      </c>
      <c r="L49" s="51">
        <f t="shared" si="0"/>
        <v>14220.74</v>
      </c>
      <c r="M49" s="51">
        <v>0</v>
      </c>
      <c r="N49" s="53" t="s">
        <v>88</v>
      </c>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9"/>
    </row>
    <row r="50" spans="1:64" s="26" customFormat="1" ht="25.5" x14ac:dyDescent="0.2">
      <c r="A50" s="16" t="s">
        <v>44</v>
      </c>
      <c r="B50" s="16" t="s">
        <v>91</v>
      </c>
      <c r="C50" s="53">
        <v>43276</v>
      </c>
      <c r="D50" s="16">
        <v>20171999</v>
      </c>
      <c r="E50" s="51">
        <v>51488.89</v>
      </c>
      <c r="F50" s="16" t="s">
        <v>178</v>
      </c>
      <c r="G50" s="57" t="s">
        <v>67</v>
      </c>
      <c r="H50" s="51">
        <v>0</v>
      </c>
      <c r="I50" s="51">
        <v>51488.89</v>
      </c>
      <c r="J50" s="51">
        <v>0</v>
      </c>
      <c r="K50" s="51">
        <v>51194.6</v>
      </c>
      <c r="L50" s="51">
        <f t="shared" si="0"/>
        <v>294.29000000000087</v>
      </c>
      <c r="M50" s="51">
        <v>294.29000000000002</v>
      </c>
      <c r="N50" s="53" t="s">
        <v>88</v>
      </c>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9"/>
    </row>
    <row r="51" spans="1:64" s="26" customFormat="1" ht="38.25" x14ac:dyDescent="0.2">
      <c r="A51" s="16" t="s">
        <v>44</v>
      </c>
      <c r="B51" s="16" t="s">
        <v>173</v>
      </c>
      <c r="C51" s="53">
        <v>44412</v>
      </c>
      <c r="D51" s="16" t="s">
        <v>174</v>
      </c>
      <c r="E51" s="51">
        <v>35422.769999999997</v>
      </c>
      <c r="F51" s="16" t="s">
        <v>176</v>
      </c>
      <c r="G51" s="57" t="s">
        <v>259</v>
      </c>
      <c r="H51" s="51">
        <v>0</v>
      </c>
      <c r="I51" s="51">
        <v>0</v>
      </c>
      <c r="J51" s="51">
        <v>35422.769999999997</v>
      </c>
      <c r="K51" s="51">
        <v>0</v>
      </c>
      <c r="L51" s="51">
        <f t="shared" si="0"/>
        <v>35422.769999999997</v>
      </c>
      <c r="M51" s="51">
        <v>0</v>
      </c>
      <c r="N51" s="53">
        <v>48379</v>
      </c>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9"/>
    </row>
    <row r="52" spans="1:64" s="26" customFormat="1" ht="25.5" x14ac:dyDescent="0.2">
      <c r="A52" s="16" t="s">
        <v>153</v>
      </c>
      <c r="B52" s="16" t="s">
        <v>123</v>
      </c>
      <c r="C52" s="53">
        <v>43475</v>
      </c>
      <c r="D52" s="16">
        <v>20181052</v>
      </c>
      <c r="E52" s="51">
        <v>18119.919999999998</v>
      </c>
      <c r="F52" s="16" t="s">
        <v>178</v>
      </c>
      <c r="G52" s="57" t="s">
        <v>259</v>
      </c>
      <c r="H52" s="51">
        <v>2935.08</v>
      </c>
      <c r="I52" s="51">
        <v>15184.84</v>
      </c>
      <c r="J52" s="51">
        <v>0</v>
      </c>
      <c r="K52" s="51">
        <v>0</v>
      </c>
      <c r="L52" s="51">
        <f t="shared" si="0"/>
        <v>15184.84</v>
      </c>
      <c r="M52" s="51">
        <v>0</v>
      </c>
      <c r="N52" s="53">
        <v>46195</v>
      </c>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9"/>
    </row>
    <row r="53" spans="1:64" s="26" customFormat="1" ht="25.5" x14ac:dyDescent="0.2">
      <c r="A53" s="16" t="s">
        <v>172</v>
      </c>
      <c r="B53" s="16" t="s">
        <v>123</v>
      </c>
      <c r="C53" s="53">
        <v>43475</v>
      </c>
      <c r="D53" s="16">
        <v>20181052</v>
      </c>
      <c r="E53" s="51">
        <v>22080.880000000001</v>
      </c>
      <c r="F53" s="16" t="s">
        <v>179</v>
      </c>
      <c r="G53" s="57" t="s">
        <v>67</v>
      </c>
      <c r="H53" s="51">
        <v>0</v>
      </c>
      <c r="I53" s="51">
        <v>22080.880000000001</v>
      </c>
      <c r="J53" s="51">
        <v>0</v>
      </c>
      <c r="K53" s="51">
        <v>0</v>
      </c>
      <c r="L53" s="51">
        <f t="shared" si="0"/>
        <v>22080.880000000001</v>
      </c>
      <c r="M53" s="51">
        <v>0</v>
      </c>
      <c r="N53" s="53">
        <v>48021</v>
      </c>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9"/>
    </row>
    <row r="54" spans="1:64" s="26" customFormat="1" ht="25.5" x14ac:dyDescent="0.2">
      <c r="A54" s="16" t="s">
        <v>47</v>
      </c>
      <c r="B54" s="16" t="s">
        <v>48</v>
      </c>
      <c r="C54" s="53">
        <v>40156</v>
      </c>
      <c r="D54" s="16">
        <v>20090853</v>
      </c>
      <c r="E54" s="51">
        <v>18372.64</v>
      </c>
      <c r="F54" s="16" t="s">
        <v>178</v>
      </c>
      <c r="G54" s="16" t="s">
        <v>259</v>
      </c>
      <c r="H54" s="51">
        <v>16856.400000000001</v>
      </c>
      <c r="I54" s="51">
        <v>1516.24</v>
      </c>
      <c r="J54" s="51">
        <v>0</v>
      </c>
      <c r="K54" s="51">
        <v>0</v>
      </c>
      <c r="L54" s="51">
        <f t="shared" si="0"/>
        <v>1516.24</v>
      </c>
      <c r="M54" s="51">
        <v>0</v>
      </c>
      <c r="N54" s="53" t="s">
        <v>88</v>
      </c>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9"/>
    </row>
    <row r="55" spans="1:64" s="26" customFormat="1" ht="25.5" x14ac:dyDescent="0.2">
      <c r="A55" s="16" t="s">
        <v>50</v>
      </c>
      <c r="B55" s="16" t="s">
        <v>49</v>
      </c>
      <c r="C55" s="53">
        <v>39660</v>
      </c>
      <c r="D55" s="16">
        <v>20080561</v>
      </c>
      <c r="E55" s="51">
        <v>15896.94</v>
      </c>
      <c r="F55" s="16" t="s">
        <v>178</v>
      </c>
      <c r="G55" s="16" t="s">
        <v>259</v>
      </c>
      <c r="H55" s="51">
        <v>3000</v>
      </c>
      <c r="I55" s="51">
        <v>12896.94</v>
      </c>
      <c r="J55" s="51">
        <v>0</v>
      </c>
      <c r="K55" s="51">
        <v>0</v>
      </c>
      <c r="L55" s="51">
        <f t="shared" si="0"/>
        <v>12896.94</v>
      </c>
      <c r="M55" s="51">
        <v>12896.94</v>
      </c>
      <c r="N55" s="53" t="s">
        <v>88</v>
      </c>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9"/>
    </row>
    <row r="56" spans="1:64" s="26" customFormat="1" ht="25.5" x14ac:dyDescent="0.2">
      <c r="A56" s="16" t="s">
        <v>51</v>
      </c>
      <c r="B56" s="16" t="s">
        <v>52</v>
      </c>
      <c r="C56" s="53">
        <v>41990</v>
      </c>
      <c r="D56" s="16">
        <v>20141634</v>
      </c>
      <c r="E56" s="51">
        <v>15000</v>
      </c>
      <c r="F56" s="16" t="s">
        <v>178</v>
      </c>
      <c r="G56" s="16" t="s">
        <v>259</v>
      </c>
      <c r="H56" s="51">
        <v>15000</v>
      </c>
      <c r="I56" s="51">
        <v>0</v>
      </c>
      <c r="J56" s="51">
        <v>0</v>
      </c>
      <c r="K56" s="51">
        <v>0</v>
      </c>
      <c r="L56" s="51">
        <f t="shared" si="0"/>
        <v>0</v>
      </c>
      <c r="M56" s="51">
        <v>0</v>
      </c>
      <c r="N56" s="53" t="s">
        <v>88</v>
      </c>
      <c r="O56" s="56"/>
      <c r="P56" s="56"/>
      <c r="Q56" s="56"/>
      <c r="R56" s="56"/>
      <c r="S56" s="56"/>
      <c r="T56" s="56"/>
      <c r="U56" s="56"/>
      <c r="V56" s="52"/>
      <c r="W56" s="56"/>
      <c r="X56" s="52"/>
      <c r="Y56" s="56"/>
      <c r="Z56" s="56"/>
      <c r="AA56" s="56"/>
      <c r="AB56" s="52"/>
      <c r="AC56" s="56"/>
      <c r="AD56" s="56"/>
      <c r="AE56" s="56"/>
      <c r="AF56" s="56"/>
      <c r="AG56" s="56"/>
      <c r="AH56" s="56"/>
      <c r="AI56" s="52"/>
      <c r="AJ56" s="56"/>
      <c r="AK56" s="56"/>
      <c r="AL56" s="56"/>
      <c r="AM56" s="56"/>
      <c r="AN56" s="56"/>
      <c r="AO56" s="56"/>
      <c r="AP56" s="56"/>
      <c r="AQ56" s="56"/>
      <c r="AR56" s="56"/>
      <c r="AS56" s="56"/>
      <c r="AT56" s="56"/>
      <c r="AU56" s="56"/>
      <c r="AV56" s="52"/>
      <c r="AW56" s="56"/>
      <c r="AX56" s="52"/>
      <c r="AY56" s="56"/>
      <c r="AZ56" s="56"/>
      <c r="BA56" s="56"/>
      <c r="BB56" s="56"/>
      <c r="BC56" s="56"/>
      <c r="BD56" s="56"/>
      <c r="BE56" s="52"/>
      <c r="BF56" s="56"/>
      <c r="BG56" s="56"/>
      <c r="BH56" s="56"/>
      <c r="BI56" s="56"/>
      <c r="BJ56" s="56"/>
      <c r="BK56" s="56"/>
      <c r="BL56" s="27"/>
    </row>
    <row r="57" spans="1:64" s="26" customFormat="1" ht="25.5" x14ac:dyDescent="0.2">
      <c r="A57" s="16" t="s">
        <v>51</v>
      </c>
      <c r="B57" s="16" t="s">
        <v>53</v>
      </c>
      <c r="C57" s="53">
        <v>42283</v>
      </c>
      <c r="D57" s="16">
        <v>20141134</v>
      </c>
      <c r="E57" s="51">
        <v>142930.23000000001</v>
      </c>
      <c r="F57" s="16" t="s">
        <v>178</v>
      </c>
      <c r="G57" s="16" t="s">
        <v>259</v>
      </c>
      <c r="H57" s="51">
        <v>142847.67999999999</v>
      </c>
      <c r="I57" s="51">
        <v>82.55</v>
      </c>
      <c r="J57" s="51">
        <v>0</v>
      </c>
      <c r="K57" s="51">
        <v>0</v>
      </c>
      <c r="L57" s="51">
        <f t="shared" si="0"/>
        <v>82.55</v>
      </c>
      <c r="M57" s="51">
        <v>0</v>
      </c>
      <c r="N57" s="53" t="s">
        <v>88</v>
      </c>
    </row>
    <row r="58" spans="1:64" s="26" customFormat="1" ht="38.25" x14ac:dyDescent="0.2">
      <c r="A58" s="16" t="s">
        <v>54</v>
      </c>
      <c r="B58" s="16" t="s">
        <v>55</v>
      </c>
      <c r="C58" s="53">
        <v>42992</v>
      </c>
      <c r="D58" s="16">
        <v>20161770</v>
      </c>
      <c r="E58" s="51">
        <v>247792.81</v>
      </c>
      <c r="F58" s="16" t="s">
        <v>178</v>
      </c>
      <c r="G58" s="16" t="s">
        <v>261</v>
      </c>
      <c r="H58" s="51">
        <v>117299</v>
      </c>
      <c r="I58" s="51">
        <v>130493.81</v>
      </c>
      <c r="J58" s="51">
        <v>0</v>
      </c>
      <c r="K58" s="51">
        <v>43018.61</v>
      </c>
      <c r="L58" s="51">
        <f t="shared" si="0"/>
        <v>87475.199999999997</v>
      </c>
      <c r="M58" s="51">
        <v>0</v>
      </c>
      <c r="N58" s="53">
        <v>45574</v>
      </c>
    </row>
    <row r="59" spans="1:64" s="26" customFormat="1" ht="25.5" x14ac:dyDescent="0.2">
      <c r="A59" s="16" t="s">
        <v>54</v>
      </c>
      <c r="B59" s="16" t="s">
        <v>55</v>
      </c>
      <c r="C59" s="53">
        <v>42992</v>
      </c>
      <c r="D59" s="16">
        <v>20161770</v>
      </c>
      <c r="E59" s="51">
        <v>288919.90000000002</v>
      </c>
      <c r="F59" s="16" t="s">
        <v>179</v>
      </c>
      <c r="G59" s="57" t="s">
        <v>67</v>
      </c>
      <c r="H59" s="51">
        <v>82233.48</v>
      </c>
      <c r="I59" s="51">
        <v>206686.42</v>
      </c>
      <c r="J59" s="51">
        <v>0</v>
      </c>
      <c r="K59" s="51">
        <v>87370.94</v>
      </c>
      <c r="L59" s="51">
        <f t="shared" si="0"/>
        <v>119315.48000000001</v>
      </c>
      <c r="M59" s="51">
        <f>L59</f>
        <v>119315.48000000001</v>
      </c>
      <c r="N59" s="53">
        <v>47400</v>
      </c>
    </row>
    <row r="60" spans="1:64" s="26" customFormat="1" ht="38.25" x14ac:dyDescent="0.2">
      <c r="A60" s="16" t="s">
        <v>54</v>
      </c>
      <c r="B60" s="16" t="s">
        <v>124</v>
      </c>
      <c r="C60" s="53">
        <v>43104</v>
      </c>
      <c r="D60" s="16">
        <v>20170707</v>
      </c>
      <c r="E60" s="51">
        <v>13215.58</v>
      </c>
      <c r="F60" s="16" t="s">
        <v>178</v>
      </c>
      <c r="G60" s="57" t="s">
        <v>261</v>
      </c>
      <c r="H60" s="51">
        <v>0</v>
      </c>
      <c r="I60" s="51">
        <v>13215.58</v>
      </c>
      <c r="J60" s="51">
        <v>0</v>
      </c>
      <c r="K60" s="51">
        <v>0</v>
      </c>
      <c r="L60" s="51">
        <f t="shared" si="0"/>
        <v>13215.58</v>
      </c>
      <c r="M60" s="51">
        <v>0</v>
      </c>
      <c r="N60" s="53">
        <v>46167</v>
      </c>
    </row>
    <row r="61" spans="1:64" s="26" customFormat="1" ht="25.5" x14ac:dyDescent="0.2">
      <c r="A61" s="16" t="s">
        <v>54</v>
      </c>
      <c r="B61" s="16" t="s">
        <v>124</v>
      </c>
      <c r="C61" s="53">
        <v>43104</v>
      </c>
      <c r="D61" s="16">
        <v>20170707</v>
      </c>
      <c r="E61" s="51">
        <v>16712.79</v>
      </c>
      <c r="F61" s="16" t="s">
        <v>178</v>
      </c>
      <c r="G61" s="57" t="s">
        <v>67</v>
      </c>
      <c r="H61" s="51">
        <v>0</v>
      </c>
      <c r="I61" s="51">
        <v>16712.79</v>
      </c>
      <c r="J61" s="51">
        <v>0</v>
      </c>
      <c r="K61" s="51">
        <v>3540</v>
      </c>
      <c r="L61" s="51">
        <f t="shared" si="0"/>
        <v>13172.79</v>
      </c>
      <c r="M61" s="51">
        <v>0</v>
      </c>
      <c r="N61" s="53">
        <v>47993</v>
      </c>
    </row>
    <row r="62" spans="1:64" s="26" customFormat="1" ht="38.25" x14ac:dyDescent="0.2">
      <c r="A62" s="16" t="s">
        <v>54</v>
      </c>
      <c r="B62" s="16" t="s">
        <v>125</v>
      </c>
      <c r="C62" s="53">
        <v>43157</v>
      </c>
      <c r="D62" s="16">
        <v>20170409</v>
      </c>
      <c r="E62" s="51">
        <v>135623.54999999999</v>
      </c>
      <c r="F62" s="16" t="s">
        <v>178</v>
      </c>
      <c r="G62" s="57" t="s">
        <v>261</v>
      </c>
      <c r="H62" s="51">
        <v>3764</v>
      </c>
      <c r="I62" s="51">
        <v>131859.54999999999</v>
      </c>
      <c r="J62" s="51">
        <v>0</v>
      </c>
      <c r="K62" s="51">
        <v>31192.15</v>
      </c>
      <c r="L62" s="51">
        <f t="shared" si="0"/>
        <v>100667.4</v>
      </c>
      <c r="M62" s="51">
        <v>0</v>
      </c>
      <c r="N62" s="53">
        <v>46202</v>
      </c>
    </row>
    <row r="63" spans="1:64" s="26" customFormat="1" ht="25.5" x14ac:dyDescent="0.2">
      <c r="A63" s="16" t="s">
        <v>54</v>
      </c>
      <c r="B63" s="16" t="s">
        <v>125</v>
      </c>
      <c r="C63" s="53">
        <v>43157</v>
      </c>
      <c r="D63" s="16">
        <v>20170409</v>
      </c>
      <c r="E63" s="51">
        <v>63044.53</v>
      </c>
      <c r="F63" s="16" t="s">
        <v>270</v>
      </c>
      <c r="G63" s="57" t="s">
        <v>67</v>
      </c>
      <c r="H63" s="51">
        <v>0</v>
      </c>
      <c r="I63" s="51">
        <v>62044.53</v>
      </c>
      <c r="J63" s="51">
        <v>0</v>
      </c>
      <c r="K63" s="51">
        <v>0</v>
      </c>
      <c r="L63" s="51">
        <f t="shared" si="0"/>
        <v>62044.53</v>
      </c>
      <c r="M63" s="51">
        <v>62044.53</v>
      </c>
      <c r="N63" s="53">
        <v>48087</v>
      </c>
    </row>
    <row r="64" spans="1:64" s="26" customFormat="1" ht="25.5" x14ac:dyDescent="0.2">
      <c r="A64" s="16" t="s">
        <v>54</v>
      </c>
      <c r="B64" s="16" t="s">
        <v>55</v>
      </c>
      <c r="C64" s="53">
        <v>42992</v>
      </c>
      <c r="D64" s="16">
        <v>20161770</v>
      </c>
      <c r="E64" s="51">
        <v>334251.59999999998</v>
      </c>
      <c r="F64" s="16" t="s">
        <v>178</v>
      </c>
      <c r="G64" s="57" t="s">
        <v>259</v>
      </c>
      <c r="H64" s="51">
        <v>0</v>
      </c>
      <c r="I64" s="51">
        <v>0</v>
      </c>
      <c r="J64" s="51">
        <v>334251.59999999998</v>
      </c>
      <c r="K64" s="51">
        <v>0</v>
      </c>
      <c r="L64" s="51">
        <f t="shared" si="0"/>
        <v>334251.59999999998</v>
      </c>
      <c r="M64" s="51">
        <v>0</v>
      </c>
      <c r="N64" s="53">
        <v>46562</v>
      </c>
    </row>
    <row r="65" spans="1:14" s="26" customFormat="1" ht="25.5" x14ac:dyDescent="0.2">
      <c r="A65" s="16" t="s">
        <v>54</v>
      </c>
      <c r="B65" s="16" t="s">
        <v>55</v>
      </c>
      <c r="C65" s="53">
        <v>42992</v>
      </c>
      <c r="D65" s="16">
        <v>20161770</v>
      </c>
      <c r="E65" s="51">
        <v>281009.24</v>
      </c>
      <c r="F65" s="16" t="s">
        <v>179</v>
      </c>
      <c r="G65" s="57" t="s">
        <v>67</v>
      </c>
      <c r="H65" s="51">
        <v>0</v>
      </c>
      <c r="I65" s="51">
        <v>0</v>
      </c>
      <c r="J65" s="51">
        <v>281009.24</v>
      </c>
      <c r="K65" s="51">
        <v>0</v>
      </c>
      <c r="L65" s="51">
        <f t="shared" si="0"/>
        <v>281009.24</v>
      </c>
      <c r="M65" s="51">
        <v>281009.24</v>
      </c>
      <c r="N65" s="53">
        <v>48389</v>
      </c>
    </row>
    <row r="66" spans="1:14" s="26" customFormat="1" ht="25.5" x14ac:dyDescent="0.2">
      <c r="A66" s="16" t="s">
        <v>54</v>
      </c>
      <c r="B66" s="16" t="s">
        <v>55</v>
      </c>
      <c r="C66" s="53">
        <v>42992</v>
      </c>
      <c r="D66" s="16">
        <v>20161770</v>
      </c>
      <c r="E66" s="51">
        <v>286488.53000000003</v>
      </c>
      <c r="F66" s="16" t="s">
        <v>179</v>
      </c>
      <c r="G66" s="57" t="s">
        <v>67</v>
      </c>
      <c r="H66" s="51">
        <v>0</v>
      </c>
      <c r="I66" s="51">
        <v>0</v>
      </c>
      <c r="J66" s="51">
        <v>286488.53000000003</v>
      </c>
      <c r="K66" s="51">
        <v>0</v>
      </c>
      <c r="L66" s="51">
        <f t="shared" si="0"/>
        <v>286488.53000000003</v>
      </c>
      <c r="M66" s="51">
        <v>286488.53000000003</v>
      </c>
      <c r="N66" s="53">
        <v>48534</v>
      </c>
    </row>
    <row r="67" spans="1:14" s="26" customFormat="1" ht="25.5" x14ac:dyDescent="0.2">
      <c r="A67" s="16" t="s">
        <v>54</v>
      </c>
      <c r="B67" s="16" t="s">
        <v>182</v>
      </c>
      <c r="C67" s="53">
        <v>44302</v>
      </c>
      <c r="D67" s="16">
        <v>20200187</v>
      </c>
      <c r="E67" s="51">
        <v>14449.01</v>
      </c>
      <c r="F67" s="16" t="s">
        <v>178</v>
      </c>
      <c r="G67" s="57" t="s">
        <v>259</v>
      </c>
      <c r="H67" s="51">
        <v>0</v>
      </c>
      <c r="I67" s="51">
        <v>0</v>
      </c>
      <c r="J67" s="51">
        <v>14449.01</v>
      </c>
      <c r="K67" s="51">
        <v>0</v>
      </c>
      <c r="L67" s="51">
        <f t="shared" si="0"/>
        <v>14449.01</v>
      </c>
      <c r="M67" s="51">
        <v>0</v>
      </c>
      <c r="N67" s="53">
        <v>46721</v>
      </c>
    </row>
    <row r="68" spans="1:14" s="26" customFormat="1" ht="25.5" x14ac:dyDescent="0.2">
      <c r="A68" s="16" t="s">
        <v>54</v>
      </c>
      <c r="B68" s="16" t="s">
        <v>182</v>
      </c>
      <c r="C68" s="53">
        <v>44302</v>
      </c>
      <c r="D68" s="16">
        <v>20200187</v>
      </c>
      <c r="E68" s="51">
        <v>17614.72</v>
      </c>
      <c r="F68" s="16" t="s">
        <v>179</v>
      </c>
      <c r="G68" s="57" t="s">
        <v>67</v>
      </c>
      <c r="H68" s="51">
        <v>0</v>
      </c>
      <c r="I68" s="51">
        <v>0</v>
      </c>
      <c r="J68" s="51">
        <v>17614.72</v>
      </c>
      <c r="K68" s="51">
        <v>0</v>
      </c>
      <c r="L68" s="51">
        <f t="shared" si="0"/>
        <v>17614.72</v>
      </c>
      <c r="M68" s="51">
        <v>0</v>
      </c>
      <c r="N68" s="53">
        <v>48548</v>
      </c>
    </row>
    <row r="69" spans="1:14" s="26" customFormat="1" ht="38.25" x14ac:dyDescent="0.2">
      <c r="A69" s="16" t="s">
        <v>92</v>
      </c>
      <c r="B69" s="16" t="s">
        <v>93</v>
      </c>
      <c r="C69" s="53">
        <v>43817</v>
      </c>
      <c r="D69" s="16">
        <v>20182043</v>
      </c>
      <c r="E69" s="51">
        <v>144412.9</v>
      </c>
      <c r="F69" s="16" t="s">
        <v>178</v>
      </c>
      <c r="G69" s="57" t="s">
        <v>259</v>
      </c>
      <c r="H69" s="51">
        <v>0</v>
      </c>
      <c r="I69" s="51">
        <v>144412.9</v>
      </c>
      <c r="J69" s="51">
        <v>0</v>
      </c>
      <c r="K69" s="51">
        <v>0</v>
      </c>
      <c r="L69" s="51">
        <f t="shared" ref="L69:L112" si="1">(I69+J69)-K69</f>
        <v>144412.9</v>
      </c>
      <c r="M69" s="51">
        <v>0</v>
      </c>
      <c r="N69" s="53">
        <v>47868</v>
      </c>
    </row>
    <row r="70" spans="1:14" s="26" customFormat="1" ht="38.25" x14ac:dyDescent="0.2">
      <c r="A70" s="16" t="s">
        <v>92</v>
      </c>
      <c r="B70" s="16" t="s">
        <v>93</v>
      </c>
      <c r="C70" s="53">
        <v>43817</v>
      </c>
      <c r="D70" s="16">
        <v>20182043</v>
      </c>
      <c r="E70" s="51">
        <v>175993.82</v>
      </c>
      <c r="F70" s="16" t="s">
        <v>179</v>
      </c>
      <c r="G70" s="57" t="s">
        <v>67</v>
      </c>
      <c r="H70" s="51">
        <v>0</v>
      </c>
      <c r="I70" s="51">
        <v>175993.82</v>
      </c>
      <c r="J70" s="51">
        <v>0</v>
      </c>
      <c r="K70" s="51">
        <v>39313.65</v>
      </c>
      <c r="L70" s="51">
        <f t="shared" si="1"/>
        <v>136680.17000000001</v>
      </c>
      <c r="M70" s="51">
        <v>0</v>
      </c>
      <c r="N70" s="53">
        <v>47868</v>
      </c>
    </row>
    <row r="71" spans="1:14" s="26" customFormat="1" ht="25.5" x14ac:dyDescent="0.2">
      <c r="A71" s="16" t="s">
        <v>289</v>
      </c>
      <c r="B71" s="16" t="s">
        <v>290</v>
      </c>
      <c r="C71" s="53">
        <v>44988</v>
      </c>
      <c r="D71" s="16">
        <v>20211143</v>
      </c>
      <c r="E71" s="51">
        <v>225.63</v>
      </c>
      <c r="F71" s="16" t="s">
        <v>291</v>
      </c>
      <c r="G71" s="57" t="s">
        <v>288</v>
      </c>
      <c r="H71" s="51">
        <v>0</v>
      </c>
      <c r="I71" s="51">
        <v>0</v>
      </c>
      <c r="J71" s="51">
        <v>225.63</v>
      </c>
      <c r="K71" s="51">
        <v>0</v>
      </c>
      <c r="L71" s="51">
        <f t="shared" si="1"/>
        <v>225.63</v>
      </c>
      <c r="M71" s="51">
        <v>225.63</v>
      </c>
      <c r="N71" s="53" t="s">
        <v>88</v>
      </c>
    </row>
    <row r="72" spans="1:14" s="26" customFormat="1" ht="25.5" x14ac:dyDescent="0.2">
      <c r="A72" s="16" t="s">
        <v>289</v>
      </c>
      <c r="B72" s="16" t="s">
        <v>290</v>
      </c>
      <c r="C72" s="53">
        <v>44988</v>
      </c>
      <c r="D72" s="16">
        <v>20211143</v>
      </c>
      <c r="E72" s="51">
        <v>1456.33</v>
      </c>
      <c r="F72" s="16" t="s">
        <v>179</v>
      </c>
      <c r="G72" s="57" t="s">
        <v>67</v>
      </c>
      <c r="H72" s="51">
        <v>0</v>
      </c>
      <c r="I72" s="51">
        <v>0</v>
      </c>
      <c r="J72" s="51">
        <v>1456.33</v>
      </c>
      <c r="K72" s="51">
        <v>0</v>
      </c>
      <c r="L72" s="51">
        <f t="shared" si="1"/>
        <v>1456.33</v>
      </c>
      <c r="M72" s="51">
        <v>0</v>
      </c>
      <c r="N72" s="53" t="s">
        <v>88</v>
      </c>
    </row>
    <row r="73" spans="1:14" s="26" customFormat="1" ht="25.5" x14ac:dyDescent="0.2">
      <c r="A73" s="16" t="s">
        <v>94</v>
      </c>
      <c r="B73" s="16" t="s">
        <v>56</v>
      </c>
      <c r="C73" s="53">
        <v>41439</v>
      </c>
      <c r="D73" s="16">
        <v>20121604</v>
      </c>
      <c r="E73" s="51">
        <v>177209.06</v>
      </c>
      <c r="F73" s="16" t="s">
        <v>178</v>
      </c>
      <c r="G73" s="57" t="s">
        <v>259</v>
      </c>
      <c r="H73" s="51">
        <v>173071.35999999999</v>
      </c>
      <c r="I73" s="51">
        <v>4137.7</v>
      </c>
      <c r="J73" s="51">
        <v>0</v>
      </c>
      <c r="K73" s="51">
        <v>0</v>
      </c>
      <c r="L73" s="51">
        <f t="shared" si="1"/>
        <v>4137.7</v>
      </c>
      <c r="M73" s="51">
        <v>0</v>
      </c>
      <c r="N73" s="53" t="s">
        <v>88</v>
      </c>
    </row>
    <row r="74" spans="1:14" s="26" customFormat="1" ht="25.5" x14ac:dyDescent="0.2">
      <c r="A74" s="16" t="s">
        <v>186</v>
      </c>
      <c r="B74" s="16" t="s">
        <v>187</v>
      </c>
      <c r="C74" s="53">
        <v>44260</v>
      </c>
      <c r="D74" s="16">
        <v>20201592</v>
      </c>
      <c r="E74" s="51">
        <v>13588.33</v>
      </c>
      <c r="F74" s="16" t="s">
        <v>178</v>
      </c>
      <c r="G74" s="57" t="s">
        <v>259</v>
      </c>
      <c r="H74" s="51">
        <v>0</v>
      </c>
      <c r="I74" s="51">
        <v>0</v>
      </c>
      <c r="J74" s="51">
        <v>13588.33</v>
      </c>
      <c r="K74" s="51">
        <v>0</v>
      </c>
      <c r="L74" s="51">
        <f t="shared" si="1"/>
        <v>13588.33</v>
      </c>
      <c r="M74" s="51">
        <v>0</v>
      </c>
      <c r="N74" s="53">
        <v>46832</v>
      </c>
    </row>
    <row r="75" spans="1:14" s="26" customFormat="1" ht="25.5" x14ac:dyDescent="0.2">
      <c r="A75" s="16" t="s">
        <v>186</v>
      </c>
      <c r="B75" s="16" t="s">
        <v>187</v>
      </c>
      <c r="C75" s="53">
        <v>44260</v>
      </c>
      <c r="D75" s="16">
        <v>20201592</v>
      </c>
      <c r="E75" s="51">
        <v>16555.849999999999</v>
      </c>
      <c r="F75" s="16" t="s">
        <v>179</v>
      </c>
      <c r="G75" s="16" t="s">
        <v>67</v>
      </c>
      <c r="H75" s="51">
        <v>0</v>
      </c>
      <c r="I75" s="51">
        <v>0</v>
      </c>
      <c r="J75" s="51">
        <v>16555.849999999999</v>
      </c>
      <c r="K75" s="51">
        <v>0</v>
      </c>
      <c r="L75" s="51">
        <f t="shared" si="1"/>
        <v>16555.849999999999</v>
      </c>
      <c r="M75" s="51">
        <v>0</v>
      </c>
      <c r="N75" s="53">
        <v>48658</v>
      </c>
    </row>
    <row r="76" spans="1:14" s="26" customFormat="1" ht="25.5" x14ac:dyDescent="0.2">
      <c r="A76" s="16" t="s">
        <v>57</v>
      </c>
      <c r="B76" s="16" t="s">
        <v>58</v>
      </c>
      <c r="C76" s="53">
        <v>40150</v>
      </c>
      <c r="D76" s="16">
        <v>20090792</v>
      </c>
      <c r="E76" s="51">
        <v>19599.82</v>
      </c>
      <c r="F76" s="16" t="s">
        <v>178</v>
      </c>
      <c r="G76" s="57" t="s">
        <v>259</v>
      </c>
      <c r="H76" s="51">
        <v>9796.9599999999991</v>
      </c>
      <c r="I76" s="51">
        <v>9802.86</v>
      </c>
      <c r="J76" s="51">
        <v>0</v>
      </c>
      <c r="K76" s="51">
        <v>9802.86</v>
      </c>
      <c r="L76" s="51">
        <f t="shared" si="1"/>
        <v>0</v>
      </c>
      <c r="M76" s="51">
        <v>0</v>
      </c>
      <c r="N76" s="53" t="s">
        <v>88</v>
      </c>
    </row>
    <row r="77" spans="1:14" s="26" customFormat="1" ht="25.5" x14ac:dyDescent="0.2">
      <c r="A77" s="16" t="s">
        <v>57</v>
      </c>
      <c r="B77" s="16" t="s">
        <v>59</v>
      </c>
      <c r="C77" s="53">
        <v>42198</v>
      </c>
      <c r="D77" s="16">
        <v>20150131</v>
      </c>
      <c r="E77" s="51">
        <v>30575.62</v>
      </c>
      <c r="F77" s="16" t="s">
        <v>178</v>
      </c>
      <c r="G77" s="57" t="s">
        <v>259</v>
      </c>
      <c r="H77" s="51">
        <v>30575.62</v>
      </c>
      <c r="I77" s="51">
        <v>0</v>
      </c>
      <c r="J77" s="51">
        <v>0</v>
      </c>
      <c r="K77" s="51">
        <v>0</v>
      </c>
      <c r="L77" s="51">
        <f t="shared" si="1"/>
        <v>0</v>
      </c>
      <c r="M77" s="51">
        <v>0</v>
      </c>
      <c r="N77" s="53">
        <v>45033</v>
      </c>
    </row>
    <row r="78" spans="1:14" s="26" customFormat="1" ht="25.5" x14ac:dyDescent="0.2">
      <c r="A78" s="16" t="s">
        <v>57</v>
      </c>
      <c r="B78" s="16" t="s">
        <v>59</v>
      </c>
      <c r="C78" s="53">
        <v>42198</v>
      </c>
      <c r="D78" s="16">
        <v>20150131</v>
      </c>
      <c r="E78" s="51">
        <v>37247.67</v>
      </c>
      <c r="F78" s="16" t="s">
        <v>178</v>
      </c>
      <c r="G78" s="57" t="s">
        <v>67</v>
      </c>
      <c r="H78" s="51">
        <v>31653.67</v>
      </c>
      <c r="I78" s="51">
        <v>5594</v>
      </c>
      <c r="J78" s="51">
        <v>0</v>
      </c>
      <c r="K78" s="51">
        <v>5594</v>
      </c>
      <c r="L78" s="51">
        <f t="shared" si="1"/>
        <v>0</v>
      </c>
      <c r="M78" s="51">
        <f>L78</f>
        <v>0</v>
      </c>
      <c r="N78" s="53">
        <v>45033</v>
      </c>
    </row>
    <row r="79" spans="1:14" s="26" customFormat="1" ht="25.5" x14ac:dyDescent="0.2">
      <c r="A79" s="16" t="s">
        <v>57</v>
      </c>
      <c r="B79" s="16" t="s">
        <v>72</v>
      </c>
      <c r="C79" s="53">
        <v>42901</v>
      </c>
      <c r="D79" s="16">
        <v>20170222</v>
      </c>
      <c r="E79" s="51">
        <v>10864.19</v>
      </c>
      <c r="F79" s="16" t="s">
        <v>178</v>
      </c>
      <c r="G79" s="57" t="s">
        <v>259</v>
      </c>
      <c r="H79" s="51">
        <v>2016.64</v>
      </c>
      <c r="I79" s="51">
        <v>8847.5499999999993</v>
      </c>
      <c r="J79" s="51">
        <v>0</v>
      </c>
      <c r="K79" s="51">
        <v>8847.5499999999993</v>
      </c>
      <c r="L79" s="51">
        <f t="shared" si="1"/>
        <v>0</v>
      </c>
      <c r="M79" s="51">
        <v>0</v>
      </c>
      <c r="N79" s="53">
        <v>45139</v>
      </c>
    </row>
    <row r="80" spans="1:14" s="26" customFormat="1" ht="25.5" x14ac:dyDescent="0.2">
      <c r="A80" s="16" t="s">
        <v>57</v>
      </c>
      <c r="B80" s="16" t="s">
        <v>95</v>
      </c>
      <c r="C80" s="53">
        <v>42503</v>
      </c>
      <c r="D80" s="16">
        <v>20141955</v>
      </c>
      <c r="E80" s="51">
        <v>467756.03</v>
      </c>
      <c r="F80" s="16" t="s">
        <v>178</v>
      </c>
      <c r="G80" s="57" t="s">
        <v>259</v>
      </c>
      <c r="H80" s="51">
        <v>4647.32</v>
      </c>
      <c r="I80" s="51">
        <v>463108.71</v>
      </c>
      <c r="J80" s="51">
        <v>0</v>
      </c>
      <c r="K80" s="51">
        <v>32466.560000000001</v>
      </c>
      <c r="L80" s="51">
        <f t="shared" si="1"/>
        <v>430642.15</v>
      </c>
      <c r="M80" s="51">
        <v>0</v>
      </c>
      <c r="N80" s="53">
        <v>46037</v>
      </c>
    </row>
    <row r="81" spans="1:14" s="26" customFormat="1" ht="25.5" x14ac:dyDescent="0.2">
      <c r="A81" s="16" t="s">
        <v>126</v>
      </c>
      <c r="B81" s="16" t="s">
        <v>127</v>
      </c>
      <c r="C81" s="53">
        <v>43173</v>
      </c>
      <c r="D81" s="16">
        <v>20171116</v>
      </c>
      <c r="E81" s="51">
        <v>2736.44</v>
      </c>
      <c r="F81" s="16" t="s">
        <v>178</v>
      </c>
      <c r="G81" s="16" t="s">
        <v>265</v>
      </c>
      <c r="H81" s="51">
        <v>0</v>
      </c>
      <c r="I81" s="51">
        <v>2736.44</v>
      </c>
      <c r="J81" s="51">
        <v>0</v>
      </c>
      <c r="K81" s="51">
        <v>0</v>
      </c>
      <c r="L81" s="51">
        <f t="shared" si="1"/>
        <v>2736.44</v>
      </c>
      <c r="M81" s="51">
        <v>0</v>
      </c>
      <c r="N81" s="53">
        <v>46434</v>
      </c>
    </row>
    <row r="82" spans="1:14" s="26" customFormat="1" ht="25.5" x14ac:dyDescent="0.2">
      <c r="A82" s="16" t="s">
        <v>126</v>
      </c>
      <c r="B82" s="16" t="s">
        <v>127</v>
      </c>
      <c r="C82" s="53">
        <v>43173</v>
      </c>
      <c r="D82" s="16">
        <v>20171116</v>
      </c>
      <c r="E82" s="51">
        <v>29339.18</v>
      </c>
      <c r="F82" s="16" t="s">
        <v>179</v>
      </c>
      <c r="G82" s="16" t="s">
        <v>67</v>
      </c>
      <c r="H82" s="51">
        <v>0</v>
      </c>
      <c r="I82" s="51">
        <v>29339.18</v>
      </c>
      <c r="J82" s="51">
        <v>0</v>
      </c>
      <c r="K82" s="51">
        <v>0</v>
      </c>
      <c r="L82" s="51">
        <f t="shared" si="1"/>
        <v>29339.18</v>
      </c>
      <c r="M82" s="51">
        <v>0</v>
      </c>
      <c r="N82" s="53">
        <v>48174</v>
      </c>
    </row>
    <row r="83" spans="1:14" s="26" customFormat="1" ht="25.5" x14ac:dyDescent="0.2">
      <c r="A83" s="16" t="s">
        <v>96</v>
      </c>
      <c r="B83" s="16" t="s">
        <v>97</v>
      </c>
      <c r="C83" s="53">
        <v>43496</v>
      </c>
      <c r="D83" s="16">
        <v>20160395</v>
      </c>
      <c r="E83" s="51">
        <v>310510.71999999997</v>
      </c>
      <c r="F83" s="16" t="s">
        <v>178</v>
      </c>
      <c r="G83" s="16" t="s">
        <v>259</v>
      </c>
      <c r="H83" s="51">
        <v>0</v>
      </c>
      <c r="I83" s="51">
        <v>310510.71999999997</v>
      </c>
      <c r="J83" s="51">
        <v>0</v>
      </c>
      <c r="K83" s="51">
        <v>0</v>
      </c>
      <c r="L83" s="51">
        <f t="shared" si="1"/>
        <v>310510.71999999997</v>
      </c>
      <c r="M83" s="51">
        <v>0</v>
      </c>
      <c r="N83" s="53">
        <v>47868</v>
      </c>
    </row>
    <row r="84" spans="1:14" s="26" customFormat="1" ht="25.5" x14ac:dyDescent="0.2">
      <c r="A84" s="16" t="s">
        <v>96</v>
      </c>
      <c r="B84" s="16" t="s">
        <v>128</v>
      </c>
      <c r="C84" s="53">
        <v>42670</v>
      </c>
      <c r="D84" s="16">
        <v>20150726</v>
      </c>
      <c r="E84" s="51">
        <v>17096.599999999999</v>
      </c>
      <c r="F84" s="16" t="s">
        <v>178</v>
      </c>
      <c r="G84" s="16" t="s">
        <v>259</v>
      </c>
      <c r="H84" s="51">
        <v>0</v>
      </c>
      <c r="I84" s="51">
        <v>17096.599999999999</v>
      </c>
      <c r="J84" s="51">
        <v>0</v>
      </c>
      <c r="K84" s="51">
        <v>9000</v>
      </c>
      <c r="L84" s="51">
        <f t="shared" si="1"/>
        <v>8096.5999999999985</v>
      </c>
      <c r="M84" s="51">
        <v>0</v>
      </c>
      <c r="N84" s="53">
        <v>46337</v>
      </c>
    </row>
    <row r="85" spans="1:14" s="26" customFormat="1" ht="25.5" x14ac:dyDescent="0.2">
      <c r="A85" s="16" t="s">
        <v>96</v>
      </c>
      <c r="B85" s="16" t="s">
        <v>128</v>
      </c>
      <c r="C85" s="53">
        <v>42670</v>
      </c>
      <c r="D85" s="16">
        <v>20150726</v>
      </c>
      <c r="E85" s="51">
        <v>16872.16</v>
      </c>
      <c r="F85" s="16" t="s">
        <v>178</v>
      </c>
      <c r="G85" s="16" t="s">
        <v>67</v>
      </c>
      <c r="H85" s="51">
        <v>0</v>
      </c>
      <c r="I85" s="51">
        <v>16872.16</v>
      </c>
      <c r="J85" s="51">
        <v>0</v>
      </c>
      <c r="K85" s="51">
        <v>0</v>
      </c>
      <c r="L85" s="51">
        <f t="shared" si="1"/>
        <v>16872.16</v>
      </c>
      <c r="M85" s="51">
        <v>0</v>
      </c>
      <c r="N85" s="53">
        <v>48163</v>
      </c>
    </row>
    <row r="86" spans="1:14" s="26" customFormat="1" ht="25.5" x14ac:dyDescent="0.2">
      <c r="A86" s="16" t="s">
        <v>96</v>
      </c>
      <c r="B86" s="16" t="s">
        <v>180</v>
      </c>
      <c r="C86" s="53">
        <v>44218</v>
      </c>
      <c r="D86" s="16">
        <v>20171464</v>
      </c>
      <c r="E86" s="51">
        <v>423039.07</v>
      </c>
      <c r="F86" s="16" t="s">
        <v>178</v>
      </c>
      <c r="G86" s="16" t="s">
        <v>259</v>
      </c>
      <c r="H86" s="51">
        <v>0</v>
      </c>
      <c r="I86" s="51">
        <v>0</v>
      </c>
      <c r="J86" s="51">
        <v>423039.07</v>
      </c>
      <c r="K86" s="51">
        <v>15410</v>
      </c>
      <c r="L86" s="51">
        <f t="shared" si="1"/>
        <v>407629.07</v>
      </c>
      <c r="M86" s="51">
        <v>0</v>
      </c>
      <c r="N86" s="53">
        <v>46597</v>
      </c>
    </row>
    <row r="87" spans="1:14" s="26" customFormat="1" ht="25.5" x14ac:dyDescent="0.2">
      <c r="A87" s="16" t="s">
        <v>60</v>
      </c>
      <c r="B87" s="16" t="s">
        <v>56</v>
      </c>
      <c r="C87" s="53">
        <v>42789</v>
      </c>
      <c r="D87" s="16">
        <v>20151061</v>
      </c>
      <c r="E87" s="51">
        <v>41512.589999999997</v>
      </c>
      <c r="F87" s="16" t="s">
        <v>178</v>
      </c>
      <c r="G87" s="16" t="s">
        <v>266</v>
      </c>
      <c r="H87" s="51">
        <v>33427.279999999999</v>
      </c>
      <c r="I87" s="51">
        <v>8085.31</v>
      </c>
      <c r="J87" s="51">
        <v>0</v>
      </c>
      <c r="K87" s="51">
        <v>8085.31</v>
      </c>
      <c r="L87" s="51">
        <f t="shared" si="1"/>
        <v>0</v>
      </c>
      <c r="M87" s="51">
        <v>0</v>
      </c>
      <c r="N87" s="53">
        <v>44853</v>
      </c>
    </row>
    <row r="88" spans="1:14" s="26" customFormat="1" ht="25.5" x14ac:dyDescent="0.2">
      <c r="A88" s="16" t="s">
        <v>60</v>
      </c>
      <c r="B88" s="16" t="s">
        <v>56</v>
      </c>
      <c r="C88" s="53">
        <v>42789</v>
      </c>
      <c r="D88" s="16">
        <v>20151061</v>
      </c>
      <c r="E88" s="51">
        <v>8037.25</v>
      </c>
      <c r="F88" s="16" t="s">
        <v>179</v>
      </c>
      <c r="G88" s="57" t="s">
        <v>67</v>
      </c>
      <c r="H88" s="51">
        <v>0</v>
      </c>
      <c r="I88" s="51">
        <v>8037.25</v>
      </c>
      <c r="J88" s="51">
        <v>0</v>
      </c>
      <c r="K88" s="51">
        <v>0</v>
      </c>
      <c r="L88" s="51">
        <f t="shared" si="1"/>
        <v>8037.25</v>
      </c>
      <c r="M88" s="51">
        <v>0</v>
      </c>
      <c r="N88" s="53">
        <v>47555</v>
      </c>
    </row>
    <row r="89" spans="1:14" s="26" customFormat="1" ht="25.5" x14ac:dyDescent="0.2">
      <c r="A89" s="16" t="s">
        <v>129</v>
      </c>
      <c r="B89" s="16" t="s">
        <v>130</v>
      </c>
      <c r="C89" s="53">
        <v>42121</v>
      </c>
      <c r="D89" s="16">
        <v>20141650</v>
      </c>
      <c r="E89" s="51">
        <v>22444</v>
      </c>
      <c r="F89" s="16" t="s">
        <v>178</v>
      </c>
      <c r="G89" s="57" t="s">
        <v>259</v>
      </c>
      <c r="H89" s="51">
        <v>0</v>
      </c>
      <c r="I89" s="51">
        <v>22444</v>
      </c>
      <c r="J89" s="51">
        <v>0</v>
      </c>
      <c r="K89" s="51">
        <v>5869.31</v>
      </c>
      <c r="L89" s="51">
        <f t="shared" si="1"/>
        <v>16574.689999999999</v>
      </c>
      <c r="M89" s="51">
        <v>0</v>
      </c>
      <c r="N89" s="53">
        <v>46147</v>
      </c>
    </row>
    <row r="90" spans="1:14" s="26" customFormat="1" ht="25.5" x14ac:dyDescent="0.2">
      <c r="A90" s="16" t="s">
        <v>131</v>
      </c>
      <c r="B90" s="16" t="s">
        <v>132</v>
      </c>
      <c r="C90" s="53">
        <v>42278</v>
      </c>
      <c r="D90" s="16">
        <v>20151129</v>
      </c>
      <c r="E90" s="51">
        <v>65000</v>
      </c>
      <c r="F90" s="16" t="s">
        <v>178</v>
      </c>
      <c r="G90" s="57" t="s">
        <v>264</v>
      </c>
      <c r="H90" s="51">
        <v>0</v>
      </c>
      <c r="I90" s="51">
        <v>65000</v>
      </c>
      <c r="J90" s="51">
        <v>0</v>
      </c>
      <c r="K90" s="51">
        <v>0</v>
      </c>
      <c r="L90" s="51">
        <f t="shared" si="1"/>
        <v>65000</v>
      </c>
      <c r="M90" s="51">
        <v>0</v>
      </c>
      <c r="N90" s="53" t="s">
        <v>88</v>
      </c>
    </row>
    <row r="91" spans="1:14" s="26" customFormat="1" ht="38.25" x14ac:dyDescent="0.2">
      <c r="A91" s="16" t="s">
        <v>133</v>
      </c>
      <c r="B91" s="16" t="s">
        <v>61</v>
      </c>
      <c r="C91" s="53">
        <v>42597</v>
      </c>
      <c r="D91" s="16">
        <v>20150991</v>
      </c>
      <c r="E91" s="51">
        <v>175000</v>
      </c>
      <c r="F91" s="16" t="s">
        <v>179</v>
      </c>
      <c r="G91" s="57" t="s">
        <v>267</v>
      </c>
      <c r="H91" s="51">
        <v>0</v>
      </c>
      <c r="I91" s="51">
        <v>175000</v>
      </c>
      <c r="J91" s="51">
        <v>0</v>
      </c>
      <c r="K91" s="51">
        <v>0</v>
      </c>
      <c r="L91" s="51">
        <f t="shared" si="1"/>
        <v>175000</v>
      </c>
      <c r="M91" s="51">
        <v>0</v>
      </c>
      <c r="N91" s="53" t="s">
        <v>88</v>
      </c>
    </row>
    <row r="92" spans="1:14" s="26" customFormat="1" ht="38.25" x14ac:dyDescent="0.2">
      <c r="A92" s="16" t="s">
        <v>133</v>
      </c>
      <c r="B92" s="16" t="s">
        <v>61</v>
      </c>
      <c r="C92" s="53">
        <v>43573</v>
      </c>
      <c r="D92" s="16">
        <v>20171221</v>
      </c>
      <c r="E92" s="51">
        <v>70424.240000000005</v>
      </c>
      <c r="F92" s="16" t="s">
        <v>179</v>
      </c>
      <c r="G92" s="57" t="s">
        <v>267</v>
      </c>
      <c r="H92" s="51">
        <v>0</v>
      </c>
      <c r="I92" s="51">
        <v>70424.240000000005</v>
      </c>
      <c r="J92" s="51">
        <v>0</v>
      </c>
      <c r="K92" s="51">
        <v>0</v>
      </c>
      <c r="L92" s="51">
        <f t="shared" si="1"/>
        <v>70424.240000000005</v>
      </c>
      <c r="M92" s="51">
        <v>0</v>
      </c>
      <c r="N92" s="16" t="s">
        <v>88</v>
      </c>
    </row>
    <row r="93" spans="1:14" s="26" customFormat="1" ht="25.5" x14ac:dyDescent="0.2">
      <c r="A93" s="16" t="s">
        <v>133</v>
      </c>
      <c r="B93" s="16" t="s">
        <v>184</v>
      </c>
      <c r="C93" s="53">
        <v>42149</v>
      </c>
      <c r="D93" s="16">
        <v>20141725</v>
      </c>
      <c r="E93" s="51">
        <v>335628.38</v>
      </c>
      <c r="F93" s="16" t="s">
        <v>178</v>
      </c>
      <c r="G93" s="57" t="s">
        <v>259</v>
      </c>
      <c r="H93" s="51">
        <v>0</v>
      </c>
      <c r="I93" s="51">
        <v>0</v>
      </c>
      <c r="J93" s="51">
        <v>335628.38</v>
      </c>
      <c r="K93" s="51">
        <v>0</v>
      </c>
      <c r="L93" s="51">
        <f t="shared" si="1"/>
        <v>335628.38</v>
      </c>
      <c r="M93" s="51">
        <v>0</v>
      </c>
      <c r="N93" s="53">
        <v>46807</v>
      </c>
    </row>
    <row r="94" spans="1:14" s="26" customFormat="1" ht="25.5" x14ac:dyDescent="0.2">
      <c r="A94" s="16" t="s">
        <v>133</v>
      </c>
      <c r="B94" s="16" t="s">
        <v>184</v>
      </c>
      <c r="C94" s="53">
        <v>42149</v>
      </c>
      <c r="D94" s="16">
        <v>20141725</v>
      </c>
      <c r="E94" s="51">
        <v>138666.71</v>
      </c>
      <c r="F94" s="16" t="s">
        <v>178</v>
      </c>
      <c r="G94" s="57" t="s">
        <v>67</v>
      </c>
      <c r="H94" s="51">
        <v>0</v>
      </c>
      <c r="I94" s="51">
        <v>0</v>
      </c>
      <c r="J94" s="51">
        <v>138666.71</v>
      </c>
      <c r="K94" s="51">
        <v>0</v>
      </c>
      <c r="L94" s="51">
        <f t="shared" si="1"/>
        <v>138666.71</v>
      </c>
      <c r="M94" s="51">
        <v>0</v>
      </c>
      <c r="N94" s="53">
        <v>46807</v>
      </c>
    </row>
    <row r="95" spans="1:14" s="26" customFormat="1" ht="25.5" x14ac:dyDescent="0.2">
      <c r="A95" s="16" t="s">
        <v>62</v>
      </c>
      <c r="B95" s="53" t="s">
        <v>63</v>
      </c>
      <c r="C95" s="53">
        <v>42305</v>
      </c>
      <c r="D95" s="16">
        <v>920758</v>
      </c>
      <c r="E95" s="51">
        <v>100000</v>
      </c>
      <c r="F95" s="16" t="s">
        <v>178</v>
      </c>
      <c r="G95" s="16" t="s">
        <v>268</v>
      </c>
      <c r="H95" s="51">
        <v>29126.54</v>
      </c>
      <c r="I95" s="51">
        <v>70873.460000000006</v>
      </c>
      <c r="J95" s="51">
        <v>0</v>
      </c>
      <c r="K95" s="51">
        <v>0</v>
      </c>
      <c r="L95" s="51">
        <f t="shared" si="1"/>
        <v>70873.460000000006</v>
      </c>
      <c r="M95" s="51">
        <f>L95</f>
        <v>70873.460000000006</v>
      </c>
      <c r="N95" s="53" t="s">
        <v>88</v>
      </c>
    </row>
    <row r="96" spans="1:14" s="26" customFormat="1" ht="25.5" x14ac:dyDescent="0.2">
      <c r="A96" s="16" t="s">
        <v>62</v>
      </c>
      <c r="B96" s="53" t="s">
        <v>177</v>
      </c>
      <c r="C96" s="53">
        <v>44308</v>
      </c>
      <c r="D96" s="16">
        <v>20201650</v>
      </c>
      <c r="E96" s="51">
        <v>18122.919999999998</v>
      </c>
      <c r="F96" s="16" t="s">
        <v>178</v>
      </c>
      <c r="G96" s="16" t="s">
        <v>259</v>
      </c>
      <c r="H96" s="51">
        <v>0</v>
      </c>
      <c r="I96" s="51">
        <v>0</v>
      </c>
      <c r="J96" s="51">
        <v>18122.919999999998</v>
      </c>
      <c r="K96" s="51">
        <v>0</v>
      </c>
      <c r="L96" s="51">
        <f t="shared" si="1"/>
        <v>18122.919999999998</v>
      </c>
      <c r="M96" s="51">
        <v>0</v>
      </c>
      <c r="N96" s="53">
        <v>46561</v>
      </c>
    </row>
    <row r="97" spans="1:14" s="26" customFormat="1" ht="25.5" x14ac:dyDescent="0.2">
      <c r="A97" s="16" t="s">
        <v>62</v>
      </c>
      <c r="B97" s="53" t="s">
        <v>177</v>
      </c>
      <c r="C97" s="53">
        <v>44308</v>
      </c>
      <c r="D97" s="16">
        <v>20201650</v>
      </c>
      <c r="E97" s="51">
        <v>22093.58</v>
      </c>
      <c r="F97" s="16" t="s">
        <v>179</v>
      </c>
      <c r="G97" s="16" t="s">
        <v>67</v>
      </c>
      <c r="H97" s="51">
        <v>0</v>
      </c>
      <c r="I97" s="51">
        <v>0</v>
      </c>
      <c r="J97" s="51">
        <v>22093.58</v>
      </c>
      <c r="K97" s="51">
        <v>4406</v>
      </c>
      <c r="L97" s="51">
        <f t="shared" si="1"/>
        <v>17687.580000000002</v>
      </c>
      <c r="M97" s="51">
        <v>0</v>
      </c>
      <c r="N97" s="53">
        <v>48388</v>
      </c>
    </row>
    <row r="98" spans="1:14" s="26" customFormat="1" ht="25.5" x14ac:dyDescent="0.2">
      <c r="A98" s="16" t="s">
        <v>65</v>
      </c>
      <c r="B98" s="16" t="s">
        <v>66</v>
      </c>
      <c r="C98" s="53">
        <v>42265</v>
      </c>
      <c r="D98" s="16">
        <v>20150188</v>
      </c>
      <c r="E98" s="51">
        <v>22000.25</v>
      </c>
      <c r="F98" s="16" t="s">
        <v>178</v>
      </c>
      <c r="G98" s="16" t="s">
        <v>259</v>
      </c>
      <c r="H98" s="51">
        <v>19887.02</v>
      </c>
      <c r="I98" s="51">
        <f>E98-H98</f>
        <v>2113.2299999999996</v>
      </c>
      <c r="J98" s="51">
        <v>0</v>
      </c>
      <c r="K98" s="51">
        <v>0</v>
      </c>
      <c r="L98" s="51">
        <f t="shared" si="1"/>
        <v>2113.2299999999996</v>
      </c>
      <c r="M98" s="51">
        <v>0</v>
      </c>
      <c r="N98" s="53">
        <v>47351</v>
      </c>
    </row>
    <row r="99" spans="1:14" s="26" customFormat="1" ht="25.5" x14ac:dyDescent="0.2">
      <c r="A99" s="16" t="s">
        <v>65</v>
      </c>
      <c r="B99" s="16" t="s">
        <v>66</v>
      </c>
      <c r="C99" s="53">
        <v>42265</v>
      </c>
      <c r="D99" s="16">
        <v>20150188</v>
      </c>
      <c r="E99" s="51">
        <v>10000</v>
      </c>
      <c r="F99" s="16" t="s">
        <v>269</v>
      </c>
      <c r="G99" s="57" t="s">
        <v>67</v>
      </c>
      <c r="H99" s="51">
        <v>0</v>
      </c>
      <c r="I99" s="51">
        <v>10000</v>
      </c>
      <c r="J99" s="51">
        <v>0</v>
      </c>
      <c r="K99" s="51">
        <v>0</v>
      </c>
      <c r="L99" s="51">
        <f t="shared" si="1"/>
        <v>10000</v>
      </c>
      <c r="M99" s="51">
        <v>10000</v>
      </c>
      <c r="N99" s="53">
        <v>47462</v>
      </c>
    </row>
    <row r="100" spans="1:14" s="26" customFormat="1" ht="25.5" x14ac:dyDescent="0.2">
      <c r="A100" s="16" t="s">
        <v>65</v>
      </c>
      <c r="B100" s="16" t="s">
        <v>66</v>
      </c>
      <c r="C100" s="53">
        <v>42265</v>
      </c>
      <c r="D100" s="16">
        <v>20150188</v>
      </c>
      <c r="E100" s="51">
        <v>10000</v>
      </c>
      <c r="F100" s="16" t="s">
        <v>269</v>
      </c>
      <c r="G100" s="57" t="s">
        <v>67</v>
      </c>
      <c r="H100" s="51">
        <v>0</v>
      </c>
      <c r="I100" s="51">
        <v>10000</v>
      </c>
      <c r="J100" s="51">
        <v>0</v>
      </c>
      <c r="K100" s="51">
        <v>0</v>
      </c>
      <c r="L100" s="51">
        <f t="shared" si="1"/>
        <v>10000</v>
      </c>
      <c r="M100" s="51">
        <v>10000</v>
      </c>
      <c r="N100" s="53">
        <v>47521</v>
      </c>
    </row>
    <row r="101" spans="1:14" s="26" customFormat="1" ht="25.5" x14ac:dyDescent="0.2">
      <c r="A101" s="16" t="s">
        <v>65</v>
      </c>
      <c r="B101" s="16" t="s">
        <v>66</v>
      </c>
      <c r="C101" s="53">
        <v>42265</v>
      </c>
      <c r="D101" s="16">
        <v>20150188</v>
      </c>
      <c r="E101" s="51">
        <v>6800.85</v>
      </c>
      <c r="F101" s="16" t="s">
        <v>269</v>
      </c>
      <c r="G101" s="57" t="s">
        <v>67</v>
      </c>
      <c r="H101" s="51">
        <v>0</v>
      </c>
      <c r="I101" s="51">
        <v>6800.85</v>
      </c>
      <c r="J101" s="51">
        <v>0</v>
      </c>
      <c r="K101" s="51">
        <v>0</v>
      </c>
      <c r="L101" s="51">
        <f t="shared" si="1"/>
        <v>6800.85</v>
      </c>
      <c r="M101" s="51">
        <v>6800.85</v>
      </c>
      <c r="N101" s="53">
        <v>47793</v>
      </c>
    </row>
    <row r="102" spans="1:14" s="26" customFormat="1" ht="25.5" x14ac:dyDescent="0.2">
      <c r="A102" s="16" t="s">
        <v>65</v>
      </c>
      <c r="B102" s="16" t="s">
        <v>71</v>
      </c>
      <c r="C102" s="53">
        <v>42823</v>
      </c>
      <c r="D102" s="16">
        <v>20151659</v>
      </c>
      <c r="E102" s="51">
        <v>26466.67</v>
      </c>
      <c r="F102" s="16" t="s">
        <v>178</v>
      </c>
      <c r="G102" s="57" t="s">
        <v>67</v>
      </c>
      <c r="H102" s="51">
        <v>12849</v>
      </c>
      <c r="I102" s="51">
        <v>13617.67</v>
      </c>
      <c r="J102" s="51">
        <v>0</v>
      </c>
      <c r="K102" s="51">
        <v>10992.45</v>
      </c>
      <c r="L102" s="51">
        <f t="shared" si="1"/>
        <v>2625.2199999999993</v>
      </c>
      <c r="M102" s="51">
        <v>2625.22</v>
      </c>
      <c r="N102" s="53">
        <v>45601</v>
      </c>
    </row>
    <row r="103" spans="1:14" s="26" customFormat="1" ht="25.5" x14ac:dyDescent="0.2">
      <c r="A103" s="16" t="s">
        <v>65</v>
      </c>
      <c r="B103" s="16" t="s">
        <v>134</v>
      </c>
      <c r="C103" s="53">
        <v>43635</v>
      </c>
      <c r="D103" s="16">
        <v>20182040</v>
      </c>
      <c r="E103" s="51">
        <v>2404.1</v>
      </c>
      <c r="F103" s="16" t="s">
        <v>178</v>
      </c>
      <c r="G103" s="57" t="s">
        <v>265</v>
      </c>
      <c r="H103" s="51">
        <v>2404.1</v>
      </c>
      <c r="I103" s="51">
        <v>0</v>
      </c>
      <c r="J103" s="51">
        <v>0</v>
      </c>
      <c r="K103" s="51">
        <v>0</v>
      </c>
      <c r="L103" s="51">
        <f t="shared" si="1"/>
        <v>0</v>
      </c>
      <c r="M103" s="51">
        <v>0</v>
      </c>
      <c r="N103" s="53">
        <v>46126</v>
      </c>
    </row>
    <row r="104" spans="1:14" s="26" customFormat="1" ht="38.25" x14ac:dyDescent="0.2">
      <c r="A104" s="16" t="s">
        <v>65</v>
      </c>
      <c r="B104" s="16" t="s">
        <v>134</v>
      </c>
      <c r="C104" s="53">
        <v>43635</v>
      </c>
      <c r="D104" s="16">
        <v>20182040</v>
      </c>
      <c r="E104" s="51">
        <v>11870.23</v>
      </c>
      <c r="F104" s="16" t="s">
        <v>178</v>
      </c>
      <c r="G104" s="57" t="s">
        <v>261</v>
      </c>
      <c r="H104" s="51">
        <v>11870.23</v>
      </c>
      <c r="I104" s="51">
        <v>0</v>
      </c>
      <c r="J104" s="51">
        <v>0</v>
      </c>
      <c r="K104" s="51">
        <v>0</v>
      </c>
      <c r="L104" s="51">
        <f t="shared" si="1"/>
        <v>0</v>
      </c>
      <c r="M104" s="51">
        <v>0</v>
      </c>
      <c r="N104" s="53">
        <v>46126</v>
      </c>
    </row>
    <row r="105" spans="1:14" s="26" customFormat="1" ht="25.5" x14ac:dyDescent="0.2">
      <c r="A105" s="16" t="s">
        <v>65</v>
      </c>
      <c r="B105" s="16" t="s">
        <v>134</v>
      </c>
      <c r="C105" s="53">
        <v>43635</v>
      </c>
      <c r="D105" s="16">
        <v>20182040</v>
      </c>
      <c r="E105" s="51">
        <v>543.16</v>
      </c>
      <c r="F105" s="16" t="s">
        <v>178</v>
      </c>
      <c r="G105" s="57" t="s">
        <v>263</v>
      </c>
      <c r="H105" s="51">
        <v>543.16</v>
      </c>
      <c r="I105" s="51">
        <v>0</v>
      </c>
      <c r="J105" s="51">
        <v>0</v>
      </c>
      <c r="K105" s="51">
        <v>0</v>
      </c>
      <c r="L105" s="51">
        <f t="shared" si="1"/>
        <v>0</v>
      </c>
      <c r="M105" s="51">
        <v>0</v>
      </c>
      <c r="N105" s="53">
        <v>46126</v>
      </c>
    </row>
    <row r="106" spans="1:14" s="26" customFormat="1" ht="25.5" x14ac:dyDescent="0.2">
      <c r="A106" s="16" t="s">
        <v>65</v>
      </c>
      <c r="B106" s="16" t="s">
        <v>134</v>
      </c>
      <c r="C106" s="53">
        <v>43635</v>
      </c>
      <c r="D106" s="16">
        <v>20182040</v>
      </c>
      <c r="E106" s="51">
        <v>18058.14</v>
      </c>
      <c r="F106" s="16" t="s">
        <v>179</v>
      </c>
      <c r="G106" s="57" t="s">
        <v>67</v>
      </c>
      <c r="H106" s="51">
        <v>0</v>
      </c>
      <c r="I106" s="51">
        <v>18058.14</v>
      </c>
      <c r="J106" s="51">
        <v>0</v>
      </c>
      <c r="K106" s="51">
        <v>0</v>
      </c>
      <c r="L106" s="51">
        <f t="shared" si="1"/>
        <v>18058.14</v>
      </c>
      <c r="M106" s="51">
        <v>18058.14</v>
      </c>
      <c r="N106" s="53">
        <v>47993</v>
      </c>
    </row>
    <row r="107" spans="1:14" s="26" customFormat="1" ht="25.5" x14ac:dyDescent="0.2">
      <c r="A107" s="16" t="s">
        <v>138</v>
      </c>
      <c r="B107" s="16" t="s">
        <v>56</v>
      </c>
      <c r="C107" s="53">
        <v>42531</v>
      </c>
      <c r="D107" s="16">
        <v>20151644</v>
      </c>
      <c r="E107" s="51">
        <v>12995.22</v>
      </c>
      <c r="F107" s="16" t="s">
        <v>179</v>
      </c>
      <c r="G107" s="57" t="s">
        <v>67</v>
      </c>
      <c r="H107" s="51">
        <v>0</v>
      </c>
      <c r="I107" s="51">
        <v>12995.22</v>
      </c>
      <c r="J107" s="51">
        <v>0</v>
      </c>
      <c r="K107" s="51">
        <v>0</v>
      </c>
      <c r="L107" s="51">
        <f t="shared" si="1"/>
        <v>12995.22</v>
      </c>
      <c r="M107" s="51">
        <v>0</v>
      </c>
      <c r="N107" s="53">
        <v>47993</v>
      </c>
    </row>
    <row r="108" spans="1:14" s="26" customFormat="1" ht="25.5" x14ac:dyDescent="0.2">
      <c r="A108" s="16" t="s">
        <v>135</v>
      </c>
      <c r="B108" s="16" t="s">
        <v>136</v>
      </c>
      <c r="C108" s="53">
        <v>43371</v>
      </c>
      <c r="D108" s="16">
        <v>20172148</v>
      </c>
      <c r="E108" s="51">
        <v>160484.88</v>
      </c>
      <c r="F108" s="16" t="s">
        <v>178</v>
      </c>
      <c r="G108" s="57" t="s">
        <v>259</v>
      </c>
      <c r="H108" s="51">
        <v>0</v>
      </c>
      <c r="I108" s="51">
        <v>160484.88</v>
      </c>
      <c r="J108" s="51">
        <v>0</v>
      </c>
      <c r="K108" s="51">
        <v>0</v>
      </c>
      <c r="L108" s="51">
        <f t="shared" si="1"/>
        <v>160484.88</v>
      </c>
      <c r="M108" s="51">
        <v>0</v>
      </c>
      <c r="N108" s="53">
        <v>46357</v>
      </c>
    </row>
    <row r="109" spans="1:14" s="26" customFormat="1" ht="25.5" x14ac:dyDescent="0.2">
      <c r="A109" s="16" t="s">
        <v>68</v>
      </c>
      <c r="B109" s="16" t="s">
        <v>69</v>
      </c>
      <c r="C109" s="53">
        <v>41159</v>
      </c>
      <c r="D109" s="16">
        <v>20111370</v>
      </c>
      <c r="E109" s="51">
        <v>74498.28</v>
      </c>
      <c r="F109" s="16" t="s">
        <v>178</v>
      </c>
      <c r="G109" s="16" t="s">
        <v>259</v>
      </c>
      <c r="H109" s="51">
        <v>52845.05</v>
      </c>
      <c r="I109" s="51">
        <v>21653.23</v>
      </c>
      <c r="J109" s="51">
        <v>0</v>
      </c>
      <c r="K109" s="51">
        <v>21653.23</v>
      </c>
      <c r="L109" s="51">
        <f t="shared" si="1"/>
        <v>0</v>
      </c>
      <c r="M109" s="51">
        <f>L109</f>
        <v>0</v>
      </c>
      <c r="N109" s="53" t="s">
        <v>88</v>
      </c>
    </row>
    <row r="110" spans="1:14" s="26" customFormat="1" ht="25.5" x14ac:dyDescent="0.2">
      <c r="A110" s="16" t="s">
        <v>68</v>
      </c>
      <c r="B110" s="16" t="s">
        <v>70</v>
      </c>
      <c r="C110" s="53">
        <v>41318</v>
      </c>
      <c r="D110" s="16">
        <v>20120887</v>
      </c>
      <c r="E110" s="51">
        <v>57821.47</v>
      </c>
      <c r="F110" s="16" t="s">
        <v>178</v>
      </c>
      <c r="G110" s="16" t="s">
        <v>259</v>
      </c>
      <c r="H110" s="51">
        <v>30381.87</v>
      </c>
      <c r="I110" s="51">
        <v>27439.599999999999</v>
      </c>
      <c r="J110" s="51">
        <v>0</v>
      </c>
      <c r="K110" s="51">
        <v>27439.599999999999</v>
      </c>
      <c r="L110" s="51">
        <f t="shared" si="1"/>
        <v>0</v>
      </c>
      <c r="M110" s="51">
        <f>L110</f>
        <v>0</v>
      </c>
      <c r="N110" s="53">
        <v>45172</v>
      </c>
    </row>
    <row r="111" spans="1:14" s="26" customFormat="1" ht="25.5" x14ac:dyDescent="0.2">
      <c r="A111" s="16" t="s">
        <v>68</v>
      </c>
      <c r="B111" s="16" t="s">
        <v>185</v>
      </c>
      <c r="C111" s="53">
        <v>44286</v>
      </c>
      <c r="D111" s="16">
        <v>20200699</v>
      </c>
      <c r="E111" s="51">
        <v>15292.93</v>
      </c>
      <c r="F111" s="16" t="s">
        <v>178</v>
      </c>
      <c r="G111" s="16" t="s">
        <v>259</v>
      </c>
      <c r="H111" s="51">
        <v>0</v>
      </c>
      <c r="I111" s="51">
        <v>0</v>
      </c>
      <c r="J111" s="51">
        <v>15292.93</v>
      </c>
      <c r="K111" s="51">
        <v>0</v>
      </c>
      <c r="L111" s="51">
        <f t="shared" si="1"/>
        <v>15292.93</v>
      </c>
      <c r="M111" s="51">
        <v>0</v>
      </c>
      <c r="N111" s="53">
        <v>46803</v>
      </c>
    </row>
    <row r="112" spans="1:14" s="26" customFormat="1" ht="25.5" x14ac:dyDescent="0.2">
      <c r="A112" s="16" t="s">
        <v>68</v>
      </c>
      <c r="B112" s="16" t="s">
        <v>185</v>
      </c>
      <c r="C112" s="53">
        <v>44286</v>
      </c>
      <c r="D112" s="16">
        <v>20200699</v>
      </c>
      <c r="E112" s="51">
        <v>18637.990000000002</v>
      </c>
      <c r="F112" s="16" t="s">
        <v>179</v>
      </c>
      <c r="G112" s="16" t="s">
        <v>67</v>
      </c>
      <c r="H112" s="51">
        <v>0</v>
      </c>
      <c r="I112" s="51">
        <v>0</v>
      </c>
      <c r="J112" s="51">
        <v>18637.990000000002</v>
      </c>
      <c r="K112" s="51">
        <v>0</v>
      </c>
      <c r="L112" s="51">
        <f t="shared" si="1"/>
        <v>18637.990000000002</v>
      </c>
      <c r="M112" s="51">
        <v>0</v>
      </c>
      <c r="N112" s="53">
        <v>48630</v>
      </c>
    </row>
    <row r="113" spans="1:14" ht="13.5" thickBot="1" x14ac:dyDescent="0.25">
      <c r="A113" s="90" t="s">
        <v>271</v>
      </c>
      <c r="B113" s="38"/>
      <c r="C113" s="65"/>
      <c r="D113" s="38"/>
      <c r="E113" s="66"/>
      <c r="F113" s="38"/>
      <c r="G113" s="38"/>
      <c r="H113" s="92"/>
      <c r="I113" s="91">
        <f>SUM(I2:I112)</f>
        <v>4626816.9699999988</v>
      </c>
      <c r="J113" s="91">
        <f t="shared" ref="J113:M113" si="2">SUM(J2:J112)</f>
        <v>2105123.5700000003</v>
      </c>
      <c r="K113" s="91">
        <f t="shared" si="2"/>
        <v>1541135.6400000004</v>
      </c>
      <c r="L113" s="91">
        <f t="shared" si="2"/>
        <v>5190804.8999999994</v>
      </c>
      <c r="M113" s="91">
        <f t="shared" si="2"/>
        <v>939494.16999999993</v>
      </c>
      <c r="N113" s="38"/>
    </row>
    <row r="114" spans="1:14" ht="13.5" thickTop="1" x14ac:dyDescent="0.2">
      <c r="K114" s="58"/>
    </row>
    <row r="115" spans="1:14" x14ac:dyDescent="0.2">
      <c r="I115" s="68"/>
      <c r="L115" s="68"/>
    </row>
  </sheetData>
  <autoFilter ref="A1:N113"/>
  <pageMargins left="0.7" right="0.7" top="0.75" bottom="0.75" header="0.3" footer="0.3"/>
  <pageSetup paperSize="8"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6"/>
  <sheetViews>
    <sheetView zoomScale="90" zoomScaleNormal="90" workbookViewId="0">
      <selection activeCell="I17" sqref="I17"/>
    </sheetView>
  </sheetViews>
  <sheetFormatPr defaultColWidth="9.140625" defaultRowHeight="12.75" x14ac:dyDescent="0.2"/>
  <cols>
    <col min="1" max="1" width="16.85546875" style="33" customWidth="1"/>
    <col min="2" max="2" width="30.42578125" style="29" customWidth="1"/>
    <col min="3" max="3" width="19" style="33" customWidth="1"/>
    <col min="4" max="4" width="11.28515625" style="48" customWidth="1"/>
    <col min="5" max="5" width="33.42578125" style="33" customWidth="1"/>
    <col min="6" max="11" width="9.140625" style="29"/>
    <col min="12" max="12" width="11.42578125" style="29" customWidth="1"/>
    <col min="13" max="13" width="11.85546875" style="29" customWidth="1"/>
    <col min="14" max="16384" width="9.140625" style="29"/>
  </cols>
  <sheetData>
    <row r="2" spans="1:5" ht="105" customHeight="1" x14ac:dyDescent="0.2">
      <c r="A2" s="40" t="s">
        <v>29</v>
      </c>
      <c r="B2" s="40" t="s">
        <v>12</v>
      </c>
      <c r="C2" s="40"/>
      <c r="D2" s="41"/>
      <c r="E2" s="40"/>
    </row>
    <row r="3" spans="1:5" x14ac:dyDescent="0.2">
      <c r="A3" s="40"/>
      <c r="B3" s="42"/>
      <c r="C3" s="40"/>
      <c r="D3" s="41"/>
      <c r="E3" s="40"/>
    </row>
    <row r="4" spans="1:5" x14ac:dyDescent="0.2">
      <c r="A4" s="40"/>
      <c r="B4" s="42"/>
      <c r="C4" s="40"/>
      <c r="D4" s="41"/>
      <c r="E4" s="40"/>
    </row>
    <row r="5" spans="1:5" ht="25.5" x14ac:dyDescent="0.2">
      <c r="A5" s="34" t="s">
        <v>24</v>
      </c>
      <c r="B5" s="43" t="s">
        <v>156</v>
      </c>
      <c r="C5" s="34" t="s">
        <v>157</v>
      </c>
      <c r="D5" s="35" t="s">
        <v>31</v>
      </c>
      <c r="E5" s="34" t="s">
        <v>149</v>
      </c>
    </row>
    <row r="6" spans="1:5" x14ac:dyDescent="0.2">
      <c r="A6" s="34" t="s">
        <v>107</v>
      </c>
      <c r="B6" s="43" t="s">
        <v>292</v>
      </c>
      <c r="C6" s="34" t="s">
        <v>288</v>
      </c>
      <c r="D6" s="35">
        <v>653.04</v>
      </c>
      <c r="E6" s="34" t="s">
        <v>293</v>
      </c>
    </row>
    <row r="7" spans="1:5" x14ac:dyDescent="0.2">
      <c r="A7" s="34" t="s">
        <v>39</v>
      </c>
      <c r="B7" s="43" t="s">
        <v>141</v>
      </c>
      <c r="C7" s="34" t="s">
        <v>67</v>
      </c>
      <c r="D7" s="44">
        <v>175.24</v>
      </c>
      <c r="E7" s="34" t="s">
        <v>192</v>
      </c>
    </row>
    <row r="8" spans="1:5" x14ac:dyDescent="0.2">
      <c r="A8" s="34" t="s">
        <v>39</v>
      </c>
      <c r="B8" s="43" t="s">
        <v>83</v>
      </c>
      <c r="C8" s="34" t="s">
        <v>67</v>
      </c>
      <c r="D8" s="44">
        <v>0.63</v>
      </c>
      <c r="E8" s="34" t="s">
        <v>192</v>
      </c>
    </row>
    <row r="9" spans="1:5" x14ac:dyDescent="0.2">
      <c r="A9" s="34" t="s">
        <v>39</v>
      </c>
      <c r="B9" s="43" t="s">
        <v>99</v>
      </c>
      <c r="C9" s="34" t="s">
        <v>67</v>
      </c>
      <c r="D9" s="44">
        <v>16562.8</v>
      </c>
      <c r="E9" s="34" t="s">
        <v>192</v>
      </c>
    </row>
    <row r="10" spans="1:5" ht="25.5" x14ac:dyDescent="0.2">
      <c r="A10" s="34" t="s">
        <v>40</v>
      </c>
      <c r="B10" s="43" t="s">
        <v>142</v>
      </c>
      <c r="C10" s="31" t="s">
        <v>259</v>
      </c>
      <c r="D10" s="44">
        <v>2000.3</v>
      </c>
      <c r="E10" s="34" t="s">
        <v>193</v>
      </c>
    </row>
    <row r="11" spans="1:5" ht="25.5" x14ac:dyDescent="0.2">
      <c r="A11" s="34" t="s">
        <v>120</v>
      </c>
      <c r="B11" s="43" t="s">
        <v>194</v>
      </c>
      <c r="C11" s="31" t="s">
        <v>259</v>
      </c>
      <c r="D11" s="44">
        <v>14242.05</v>
      </c>
      <c r="E11" s="34" t="s">
        <v>195</v>
      </c>
    </row>
    <row r="12" spans="1:5" x14ac:dyDescent="0.2">
      <c r="A12" s="34" t="s">
        <v>120</v>
      </c>
      <c r="B12" s="43" t="s">
        <v>194</v>
      </c>
      <c r="C12" s="34" t="s">
        <v>67</v>
      </c>
      <c r="D12" s="44">
        <v>19795.45</v>
      </c>
      <c r="E12" s="34" t="s">
        <v>196</v>
      </c>
    </row>
    <row r="13" spans="1:5" ht="25.5" x14ac:dyDescent="0.2">
      <c r="A13" s="34" t="s">
        <v>43</v>
      </c>
      <c r="B13" s="43" t="s">
        <v>197</v>
      </c>
      <c r="C13" s="34" t="s">
        <v>67</v>
      </c>
      <c r="D13" s="44">
        <v>5432.35</v>
      </c>
      <c r="E13" s="34" t="s">
        <v>200</v>
      </c>
    </row>
    <row r="14" spans="1:5" ht="12" customHeight="1" x14ac:dyDescent="0.2">
      <c r="A14" s="34" t="s">
        <v>144</v>
      </c>
      <c r="B14" s="43" t="s">
        <v>198</v>
      </c>
      <c r="C14" s="34" t="s">
        <v>67</v>
      </c>
      <c r="D14" s="44">
        <v>294.29000000000002</v>
      </c>
      <c r="E14" s="34" t="s">
        <v>199</v>
      </c>
    </row>
    <row r="15" spans="1:5" ht="25.5" x14ac:dyDescent="0.2">
      <c r="A15" s="34" t="s">
        <v>50</v>
      </c>
      <c r="B15" s="43" t="s">
        <v>145</v>
      </c>
      <c r="C15" s="31" t="s">
        <v>259</v>
      </c>
      <c r="D15" s="44">
        <v>12896.94</v>
      </c>
      <c r="E15" s="34" t="s">
        <v>201</v>
      </c>
    </row>
    <row r="16" spans="1:5" x14ac:dyDescent="0.2">
      <c r="A16" s="34" t="s">
        <v>54</v>
      </c>
      <c r="B16" s="43" t="s">
        <v>84</v>
      </c>
      <c r="C16" s="34" t="s">
        <v>67</v>
      </c>
      <c r="D16" s="44">
        <v>119315.48</v>
      </c>
      <c r="E16" s="34" t="s">
        <v>146</v>
      </c>
    </row>
    <row r="17" spans="1:5" x14ac:dyDescent="0.2">
      <c r="A17" s="34" t="s">
        <v>54</v>
      </c>
      <c r="B17" s="43" t="s">
        <v>147</v>
      </c>
      <c r="C17" s="34" t="s">
        <v>67</v>
      </c>
      <c r="D17" s="44">
        <v>62044.53</v>
      </c>
      <c r="E17" s="34" t="s">
        <v>146</v>
      </c>
    </row>
    <row r="18" spans="1:5" x14ac:dyDescent="0.2">
      <c r="A18" s="34" t="s">
        <v>54</v>
      </c>
      <c r="B18" s="43" t="s">
        <v>84</v>
      </c>
      <c r="C18" s="34" t="s">
        <v>67</v>
      </c>
      <c r="D18" s="44">
        <v>281009.24</v>
      </c>
      <c r="E18" s="34" t="s">
        <v>146</v>
      </c>
    </row>
    <row r="19" spans="1:5" x14ac:dyDescent="0.2">
      <c r="A19" s="34" t="s">
        <v>54</v>
      </c>
      <c r="B19" s="43" t="s">
        <v>84</v>
      </c>
      <c r="C19" s="34" t="s">
        <v>67</v>
      </c>
      <c r="D19" s="44">
        <v>286488.53000000003</v>
      </c>
      <c r="E19" s="34" t="s">
        <v>146</v>
      </c>
    </row>
    <row r="20" spans="1:5" x14ac:dyDescent="0.2">
      <c r="A20" s="34" t="s">
        <v>294</v>
      </c>
      <c r="B20" s="43" t="s">
        <v>295</v>
      </c>
      <c r="C20" s="34" t="s">
        <v>288</v>
      </c>
      <c r="D20" s="44">
        <v>225.63</v>
      </c>
      <c r="E20" s="34" t="s">
        <v>293</v>
      </c>
    </row>
    <row r="21" spans="1:5" ht="25.5" x14ac:dyDescent="0.2">
      <c r="A21" s="34" t="s">
        <v>62</v>
      </c>
      <c r="B21" s="43" t="s">
        <v>64</v>
      </c>
      <c r="C21" s="31" t="s">
        <v>259</v>
      </c>
      <c r="D21" s="44">
        <v>70873.460000000006</v>
      </c>
      <c r="E21" s="34" t="s">
        <v>202</v>
      </c>
    </row>
    <row r="22" spans="1:5" x14ac:dyDescent="0.2">
      <c r="A22" s="34" t="s">
        <v>65</v>
      </c>
      <c r="B22" s="43" t="s">
        <v>85</v>
      </c>
      <c r="C22" s="34" t="s">
        <v>67</v>
      </c>
      <c r="D22" s="44">
        <v>2625.22</v>
      </c>
      <c r="E22" s="34" t="s">
        <v>203</v>
      </c>
    </row>
    <row r="23" spans="1:5" ht="25.5" x14ac:dyDescent="0.2">
      <c r="A23" s="34" t="s">
        <v>65</v>
      </c>
      <c r="B23" s="43" t="s">
        <v>100</v>
      </c>
      <c r="C23" s="34" t="s">
        <v>67</v>
      </c>
      <c r="D23" s="44">
        <v>26800.85</v>
      </c>
      <c r="E23" s="34" t="s">
        <v>200</v>
      </c>
    </row>
    <row r="24" spans="1:5" ht="25.5" x14ac:dyDescent="0.2">
      <c r="A24" s="34" t="s">
        <v>65</v>
      </c>
      <c r="B24" s="43" t="s">
        <v>148</v>
      </c>
      <c r="C24" s="34" t="s">
        <v>67</v>
      </c>
      <c r="D24" s="44">
        <v>18058.14</v>
      </c>
      <c r="E24" s="34" t="s">
        <v>200</v>
      </c>
    </row>
    <row r="25" spans="1:5" ht="13.5" thickBot="1" x14ac:dyDescent="0.25">
      <c r="A25" s="45"/>
      <c r="B25" s="46"/>
      <c r="C25" s="45"/>
      <c r="D25" s="47">
        <f>SUM(D6:D24)</f>
        <v>939494.16999999993</v>
      </c>
      <c r="E25" s="45"/>
    </row>
    <row r="26" spans="1:5" ht="13.5" thickTop="1" x14ac:dyDescent="0.2">
      <c r="A26" s="40"/>
      <c r="B26" s="42"/>
      <c r="C26" s="40"/>
      <c r="E26" s="40"/>
    </row>
  </sheetData>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72"/>
  <sheetViews>
    <sheetView zoomScale="90" zoomScaleNormal="90" workbookViewId="0">
      <selection activeCell="F3" sqref="F3"/>
    </sheetView>
  </sheetViews>
  <sheetFormatPr defaultColWidth="9.140625" defaultRowHeight="12.75" x14ac:dyDescent="0.2"/>
  <cols>
    <col min="1" max="1" width="15.5703125" style="29" customWidth="1"/>
    <col min="2" max="2" width="26.140625" style="29" customWidth="1"/>
    <col min="3" max="3" width="9.7109375" style="29" customWidth="1"/>
    <col min="4" max="4" width="19.140625" style="67" customWidth="1"/>
    <col min="5" max="5" width="11.140625" style="32" bestFit="1" customWidth="1"/>
    <col min="6" max="6" width="59.140625" style="33" customWidth="1"/>
    <col min="7" max="16384" width="9.140625" style="29"/>
  </cols>
  <sheetData>
    <row r="2" spans="1:6" ht="89.25" x14ac:dyDescent="0.2">
      <c r="A2" s="26" t="s">
        <v>302</v>
      </c>
      <c r="B2" s="27" t="s">
        <v>21</v>
      </c>
      <c r="C2" s="27"/>
      <c r="D2" s="87"/>
      <c r="E2" s="28"/>
      <c r="F2" s="27"/>
    </row>
    <row r="3" spans="1:6" x14ac:dyDescent="0.2">
      <c r="A3" s="26"/>
      <c r="B3" s="27"/>
      <c r="C3" s="27"/>
      <c r="D3" s="87"/>
      <c r="E3" s="28"/>
      <c r="F3" s="27"/>
    </row>
    <row r="4" spans="1:6" ht="63.75" customHeight="1" x14ac:dyDescent="0.2">
      <c r="A4" s="26"/>
      <c r="B4" s="27" t="s">
        <v>15</v>
      </c>
      <c r="C4" s="27"/>
      <c r="D4" s="87"/>
      <c r="E4" s="28"/>
      <c r="F4" s="27"/>
    </row>
    <row r="5" spans="1:6" x14ac:dyDescent="0.2">
      <c r="A5" s="26"/>
      <c r="B5" s="26"/>
      <c r="C5" s="26"/>
      <c r="D5" s="87"/>
      <c r="E5" s="28"/>
      <c r="F5" s="27"/>
    </row>
    <row r="6" spans="1:6" x14ac:dyDescent="0.2">
      <c r="A6" s="26"/>
      <c r="B6" s="26"/>
      <c r="C6" s="26"/>
      <c r="D6" s="87"/>
      <c r="E6" s="28"/>
      <c r="F6" s="27"/>
    </row>
    <row r="7" spans="1:6" s="36" customFormat="1" ht="25.5" x14ac:dyDescent="0.25">
      <c r="A7" s="34" t="s">
        <v>24</v>
      </c>
      <c r="B7" s="34" t="s">
        <v>151</v>
      </c>
      <c r="C7" s="34" t="s">
        <v>152</v>
      </c>
      <c r="D7" s="16" t="s">
        <v>157</v>
      </c>
      <c r="E7" s="35" t="s">
        <v>31</v>
      </c>
      <c r="F7" s="34" t="s">
        <v>32</v>
      </c>
    </row>
    <row r="8" spans="1:6" ht="12.75" customHeight="1" x14ac:dyDescent="0.2">
      <c r="A8" s="30" t="s">
        <v>107</v>
      </c>
      <c r="B8" s="22" t="s">
        <v>108</v>
      </c>
      <c r="C8" s="49">
        <v>20141392</v>
      </c>
      <c r="D8" s="88" t="s">
        <v>259</v>
      </c>
      <c r="E8" s="23">
        <v>421.8</v>
      </c>
      <c r="F8" s="31" t="s">
        <v>205</v>
      </c>
    </row>
    <row r="9" spans="1:6" x14ac:dyDescent="0.2">
      <c r="A9" s="30" t="s">
        <v>107</v>
      </c>
      <c r="B9" s="22" t="s">
        <v>108</v>
      </c>
      <c r="C9" s="49">
        <v>20141392</v>
      </c>
      <c r="D9" s="88" t="s">
        <v>259</v>
      </c>
      <c r="E9" s="23">
        <v>387.5</v>
      </c>
      <c r="F9" s="16" t="s">
        <v>206</v>
      </c>
    </row>
    <row r="10" spans="1:6" x14ac:dyDescent="0.2">
      <c r="A10" s="30" t="s">
        <v>107</v>
      </c>
      <c r="B10" s="22" t="s">
        <v>108</v>
      </c>
      <c r="C10" s="49">
        <v>20141392</v>
      </c>
      <c r="D10" s="88" t="s">
        <v>259</v>
      </c>
      <c r="E10" s="23">
        <v>1295</v>
      </c>
      <c r="F10" s="16" t="s">
        <v>207</v>
      </c>
    </row>
    <row r="11" spans="1:6" x14ac:dyDescent="0.2">
      <c r="A11" s="30" t="s">
        <v>107</v>
      </c>
      <c r="B11" s="20" t="s">
        <v>108</v>
      </c>
      <c r="C11" s="50">
        <v>20141392</v>
      </c>
      <c r="D11" s="88" t="s">
        <v>259</v>
      </c>
      <c r="E11" s="24">
        <v>2340.71</v>
      </c>
      <c r="F11" s="16" t="s">
        <v>208</v>
      </c>
    </row>
    <row r="12" spans="1:6" x14ac:dyDescent="0.2">
      <c r="A12" s="30" t="s">
        <v>107</v>
      </c>
      <c r="B12" s="20" t="s">
        <v>108</v>
      </c>
      <c r="C12" s="50">
        <v>20141392</v>
      </c>
      <c r="D12" s="88" t="s">
        <v>259</v>
      </c>
      <c r="E12" s="24">
        <v>8544.4</v>
      </c>
      <c r="F12" s="16" t="s">
        <v>204</v>
      </c>
    </row>
    <row r="13" spans="1:6" s="85" customFormat="1" x14ac:dyDescent="0.2">
      <c r="A13" s="19" t="s">
        <v>39</v>
      </c>
      <c r="B13" s="19" t="s">
        <v>115</v>
      </c>
      <c r="C13" s="83">
        <v>20161577</v>
      </c>
      <c r="D13" s="88" t="s">
        <v>260</v>
      </c>
      <c r="E13" s="84">
        <v>489.98</v>
      </c>
      <c r="F13" s="19" t="s">
        <v>223</v>
      </c>
    </row>
    <row r="14" spans="1:6" s="85" customFormat="1" x14ac:dyDescent="0.2">
      <c r="A14" s="19" t="s">
        <v>39</v>
      </c>
      <c r="B14" s="19" t="s">
        <v>209</v>
      </c>
      <c r="C14" s="83">
        <v>20171081</v>
      </c>
      <c r="D14" s="88" t="s">
        <v>260</v>
      </c>
      <c r="E14" s="84">
        <v>495.34</v>
      </c>
      <c r="F14" s="19" t="s">
        <v>223</v>
      </c>
    </row>
    <row r="15" spans="1:6" s="85" customFormat="1" x14ac:dyDescent="0.2">
      <c r="A15" s="19" t="s">
        <v>39</v>
      </c>
      <c r="B15" s="19" t="s">
        <v>118</v>
      </c>
      <c r="C15" s="83">
        <v>20190844</v>
      </c>
      <c r="D15" s="88" t="s">
        <v>260</v>
      </c>
      <c r="E15" s="84">
        <v>890.8</v>
      </c>
      <c r="F15" s="19" t="s">
        <v>223</v>
      </c>
    </row>
    <row r="16" spans="1:6" s="85" customFormat="1" x14ac:dyDescent="0.2">
      <c r="A16" s="19" t="s">
        <v>39</v>
      </c>
      <c r="B16" s="19" t="s">
        <v>116</v>
      </c>
      <c r="C16" s="83">
        <v>20140968</v>
      </c>
      <c r="D16" s="88" t="s">
        <v>260</v>
      </c>
      <c r="E16" s="84">
        <v>557.21</v>
      </c>
      <c r="F16" s="19" t="s">
        <v>223</v>
      </c>
    </row>
    <row r="17" spans="1:6" s="85" customFormat="1" x14ac:dyDescent="0.2">
      <c r="A17" s="19" t="s">
        <v>39</v>
      </c>
      <c r="B17" s="19" t="s">
        <v>118</v>
      </c>
      <c r="C17" s="83">
        <v>20190844</v>
      </c>
      <c r="D17" s="19" t="s">
        <v>67</v>
      </c>
      <c r="E17" s="84">
        <v>3531.28</v>
      </c>
      <c r="F17" s="19" t="s">
        <v>224</v>
      </c>
    </row>
    <row r="18" spans="1:6" s="85" customFormat="1" x14ac:dyDescent="0.2">
      <c r="A18" s="19" t="s">
        <v>39</v>
      </c>
      <c r="B18" s="19" t="s">
        <v>115</v>
      </c>
      <c r="C18" s="83">
        <v>20161577</v>
      </c>
      <c r="D18" s="88" t="s">
        <v>259</v>
      </c>
      <c r="E18" s="84">
        <v>6915.46</v>
      </c>
      <c r="F18" s="19" t="s">
        <v>225</v>
      </c>
    </row>
    <row r="19" spans="1:6" s="85" customFormat="1" x14ac:dyDescent="0.2">
      <c r="A19" s="19" t="s">
        <v>39</v>
      </c>
      <c r="B19" s="19" t="s">
        <v>118</v>
      </c>
      <c r="C19" s="83">
        <v>20190844</v>
      </c>
      <c r="D19" s="88" t="s">
        <v>259</v>
      </c>
      <c r="E19" s="84">
        <v>23522.37</v>
      </c>
      <c r="F19" s="19" t="s">
        <v>225</v>
      </c>
    </row>
    <row r="20" spans="1:6" s="85" customFormat="1" x14ac:dyDescent="0.2">
      <c r="A20" s="19" t="s">
        <v>40</v>
      </c>
      <c r="B20" s="19" t="s">
        <v>150</v>
      </c>
      <c r="C20" s="83">
        <v>20121638</v>
      </c>
      <c r="D20" s="19" t="s">
        <v>143</v>
      </c>
      <c r="E20" s="84">
        <v>60000</v>
      </c>
      <c r="F20" s="19" t="s">
        <v>226</v>
      </c>
    </row>
    <row r="21" spans="1:6" s="85" customFormat="1" x14ac:dyDescent="0.2">
      <c r="A21" s="21" t="s">
        <v>40</v>
      </c>
      <c r="B21" s="21" t="s">
        <v>150</v>
      </c>
      <c r="C21" s="86">
        <v>20121638</v>
      </c>
      <c r="D21" s="19" t="s">
        <v>143</v>
      </c>
      <c r="E21" s="25">
        <v>6500</v>
      </c>
      <c r="F21" s="19" t="s">
        <v>227</v>
      </c>
    </row>
    <row r="22" spans="1:6" s="85" customFormat="1" x14ac:dyDescent="0.2">
      <c r="A22" s="21" t="s">
        <v>40</v>
      </c>
      <c r="B22" s="21" t="s">
        <v>210</v>
      </c>
      <c r="C22" s="86">
        <v>20121638</v>
      </c>
      <c r="D22" s="19" t="s">
        <v>143</v>
      </c>
      <c r="E22" s="25">
        <v>47323.93</v>
      </c>
      <c r="F22" s="19" t="s">
        <v>228</v>
      </c>
    </row>
    <row r="23" spans="1:6" s="85" customFormat="1" x14ac:dyDescent="0.2">
      <c r="A23" s="21" t="s">
        <v>40</v>
      </c>
      <c r="B23" s="21" t="s">
        <v>150</v>
      </c>
      <c r="C23" s="86">
        <v>20121638</v>
      </c>
      <c r="D23" s="19" t="s">
        <v>143</v>
      </c>
      <c r="E23" s="25">
        <v>95576.48</v>
      </c>
      <c r="F23" s="19" t="s">
        <v>228</v>
      </c>
    </row>
    <row r="24" spans="1:6" s="85" customFormat="1" x14ac:dyDescent="0.2">
      <c r="A24" s="21" t="s">
        <v>40</v>
      </c>
      <c r="B24" s="21" t="s">
        <v>211</v>
      </c>
      <c r="C24" s="86">
        <v>20120167</v>
      </c>
      <c r="D24" s="19" t="s">
        <v>143</v>
      </c>
      <c r="E24" s="25">
        <v>271713.59000000003</v>
      </c>
      <c r="F24" s="19" t="s">
        <v>228</v>
      </c>
    </row>
    <row r="25" spans="1:6" s="85" customFormat="1" x14ac:dyDescent="0.2">
      <c r="A25" s="19" t="s">
        <v>40</v>
      </c>
      <c r="B25" s="19" t="s">
        <v>212</v>
      </c>
      <c r="C25" s="83">
        <v>20161483</v>
      </c>
      <c r="D25" s="19" t="s">
        <v>143</v>
      </c>
      <c r="E25" s="25">
        <v>453763</v>
      </c>
      <c r="F25" s="19" t="s">
        <v>228</v>
      </c>
    </row>
    <row r="26" spans="1:6" s="85" customFormat="1" x14ac:dyDescent="0.2">
      <c r="A26" s="21" t="s">
        <v>40</v>
      </c>
      <c r="B26" s="21" t="s">
        <v>211</v>
      </c>
      <c r="C26" s="86">
        <v>20120167</v>
      </c>
      <c r="D26" s="19" t="s">
        <v>143</v>
      </c>
      <c r="E26" s="25">
        <v>104904.38</v>
      </c>
      <c r="F26" s="19" t="s">
        <v>228</v>
      </c>
    </row>
    <row r="27" spans="1:6" s="85" customFormat="1" x14ac:dyDescent="0.2">
      <c r="A27" s="19" t="s">
        <v>120</v>
      </c>
      <c r="B27" s="19" t="s">
        <v>121</v>
      </c>
      <c r="C27" s="83">
        <v>20180598</v>
      </c>
      <c r="D27" s="88" t="s">
        <v>259</v>
      </c>
      <c r="E27" s="84">
        <v>2000</v>
      </c>
      <c r="F27" s="19" t="s">
        <v>229</v>
      </c>
    </row>
    <row r="28" spans="1:6" s="85" customFormat="1" x14ac:dyDescent="0.2">
      <c r="A28" s="19" t="s">
        <v>43</v>
      </c>
      <c r="B28" s="19" t="s">
        <v>122</v>
      </c>
      <c r="C28" s="83">
        <v>20181845</v>
      </c>
      <c r="D28" s="88" t="s">
        <v>259</v>
      </c>
      <c r="E28" s="84">
        <v>3161.87</v>
      </c>
      <c r="F28" s="19" t="s">
        <v>230</v>
      </c>
    </row>
    <row r="29" spans="1:6" s="85" customFormat="1" x14ac:dyDescent="0.2">
      <c r="A29" s="19" t="s">
        <v>155</v>
      </c>
      <c r="B29" s="19" t="s">
        <v>213</v>
      </c>
      <c r="C29" s="83">
        <v>20171999</v>
      </c>
      <c r="D29" s="19" t="s">
        <v>67</v>
      </c>
      <c r="E29" s="84">
        <v>21341.67</v>
      </c>
      <c r="F29" s="19" t="s">
        <v>235</v>
      </c>
    </row>
    <row r="30" spans="1:6" s="85" customFormat="1" ht="25.5" x14ac:dyDescent="0.2">
      <c r="A30" s="19" t="s">
        <v>155</v>
      </c>
      <c r="B30" s="19" t="s">
        <v>45</v>
      </c>
      <c r="C30" s="83">
        <v>20171008</v>
      </c>
      <c r="D30" s="19" t="s">
        <v>260</v>
      </c>
      <c r="E30" s="84">
        <v>55</v>
      </c>
      <c r="F30" s="19" t="s">
        <v>231</v>
      </c>
    </row>
    <row r="31" spans="1:6" s="85" customFormat="1" x14ac:dyDescent="0.2">
      <c r="A31" s="19" t="s">
        <v>155</v>
      </c>
      <c r="B31" s="19" t="s">
        <v>45</v>
      </c>
      <c r="C31" s="83">
        <v>20130906</v>
      </c>
      <c r="D31" s="88" t="s">
        <v>259</v>
      </c>
      <c r="E31" s="84">
        <v>3750</v>
      </c>
      <c r="F31" s="19" t="s">
        <v>232</v>
      </c>
    </row>
    <row r="32" spans="1:6" s="85" customFormat="1" x14ac:dyDescent="0.2">
      <c r="A32" s="19" t="s">
        <v>155</v>
      </c>
      <c r="B32" s="19" t="s">
        <v>45</v>
      </c>
      <c r="C32" s="83">
        <v>20130906</v>
      </c>
      <c r="D32" s="88" t="s">
        <v>259</v>
      </c>
      <c r="E32" s="84">
        <v>700</v>
      </c>
      <c r="F32" s="19" t="s">
        <v>233</v>
      </c>
    </row>
    <row r="33" spans="1:6" s="85" customFormat="1" x14ac:dyDescent="0.2">
      <c r="A33" s="19" t="s">
        <v>155</v>
      </c>
      <c r="B33" s="19" t="s">
        <v>45</v>
      </c>
      <c r="C33" s="83">
        <v>20130906</v>
      </c>
      <c r="D33" s="88" t="s">
        <v>259</v>
      </c>
      <c r="E33" s="84">
        <v>2316</v>
      </c>
      <c r="F33" s="19" t="s">
        <v>234</v>
      </c>
    </row>
    <row r="34" spans="1:6" s="85" customFormat="1" ht="25.5" x14ac:dyDescent="0.2">
      <c r="A34" s="19" t="s">
        <v>155</v>
      </c>
      <c r="B34" s="19" t="s">
        <v>214</v>
      </c>
      <c r="C34" s="83">
        <v>20151517</v>
      </c>
      <c r="D34" s="19" t="s">
        <v>67</v>
      </c>
      <c r="E34" s="84">
        <v>18478.72</v>
      </c>
      <c r="F34" s="19" t="s">
        <v>224</v>
      </c>
    </row>
    <row r="35" spans="1:6" s="85" customFormat="1" x14ac:dyDescent="0.2">
      <c r="A35" s="21" t="s">
        <v>155</v>
      </c>
      <c r="B35" s="21" t="s">
        <v>213</v>
      </c>
      <c r="C35" s="86">
        <v>20171999</v>
      </c>
      <c r="D35" s="19" t="s">
        <v>67</v>
      </c>
      <c r="E35" s="25">
        <v>20699.18</v>
      </c>
      <c r="F35" s="21" t="s">
        <v>236</v>
      </c>
    </row>
    <row r="36" spans="1:6" s="85" customFormat="1" x14ac:dyDescent="0.2">
      <c r="A36" s="21" t="s">
        <v>155</v>
      </c>
      <c r="B36" s="21" t="s">
        <v>213</v>
      </c>
      <c r="C36" s="86">
        <v>20171999</v>
      </c>
      <c r="D36" s="19" t="s">
        <v>67</v>
      </c>
      <c r="E36" s="25">
        <v>7697.5</v>
      </c>
      <c r="F36" s="21" t="s">
        <v>236</v>
      </c>
    </row>
    <row r="37" spans="1:6" s="85" customFormat="1" x14ac:dyDescent="0.2">
      <c r="A37" s="21" t="s">
        <v>155</v>
      </c>
      <c r="B37" s="21" t="s">
        <v>213</v>
      </c>
      <c r="C37" s="86">
        <v>20171999</v>
      </c>
      <c r="D37" s="19" t="s">
        <v>67</v>
      </c>
      <c r="E37" s="25">
        <v>1136.25</v>
      </c>
      <c r="F37" s="21" t="s">
        <v>236</v>
      </c>
    </row>
    <row r="38" spans="1:6" s="85" customFormat="1" x14ac:dyDescent="0.2">
      <c r="A38" s="21" t="s">
        <v>155</v>
      </c>
      <c r="B38" s="21" t="s">
        <v>213</v>
      </c>
      <c r="C38" s="86">
        <v>20171999</v>
      </c>
      <c r="D38" s="19" t="s">
        <v>67</v>
      </c>
      <c r="E38" s="25">
        <v>320</v>
      </c>
      <c r="F38" s="21" t="s">
        <v>236</v>
      </c>
    </row>
    <row r="39" spans="1:6" s="85" customFormat="1" ht="25.5" x14ac:dyDescent="0.2">
      <c r="A39" s="21" t="s">
        <v>155</v>
      </c>
      <c r="B39" s="21" t="s">
        <v>45</v>
      </c>
      <c r="C39" s="86">
        <v>20130906</v>
      </c>
      <c r="D39" s="21" t="s">
        <v>259</v>
      </c>
      <c r="E39" s="25">
        <v>5000</v>
      </c>
      <c r="F39" s="19" t="s">
        <v>232</v>
      </c>
    </row>
    <row r="40" spans="1:6" s="85" customFormat="1" ht="25.5" x14ac:dyDescent="0.2">
      <c r="A40" s="21" t="s">
        <v>155</v>
      </c>
      <c r="B40" s="21" t="s">
        <v>45</v>
      </c>
      <c r="C40" s="86">
        <v>20130906</v>
      </c>
      <c r="D40" s="21" t="s">
        <v>259</v>
      </c>
      <c r="E40" s="25">
        <v>1304</v>
      </c>
      <c r="F40" s="21" t="s">
        <v>237</v>
      </c>
    </row>
    <row r="41" spans="1:6" s="85" customFormat="1" ht="25.5" x14ac:dyDescent="0.2">
      <c r="A41" s="19" t="s">
        <v>54</v>
      </c>
      <c r="B41" s="19" t="s">
        <v>55</v>
      </c>
      <c r="C41" s="83">
        <v>20161770</v>
      </c>
      <c r="D41" s="21" t="s">
        <v>259</v>
      </c>
      <c r="E41" s="84">
        <v>35811.11</v>
      </c>
      <c r="F41" s="19" t="s">
        <v>238</v>
      </c>
    </row>
    <row r="42" spans="1:6" s="85" customFormat="1" ht="25.5" x14ac:dyDescent="0.2">
      <c r="A42" s="19" t="s">
        <v>54</v>
      </c>
      <c r="B42" s="19" t="s">
        <v>125</v>
      </c>
      <c r="C42" s="83">
        <v>20170409</v>
      </c>
      <c r="D42" s="21" t="s">
        <v>259</v>
      </c>
      <c r="E42" s="84">
        <v>31192.15</v>
      </c>
      <c r="F42" s="19" t="s">
        <v>238</v>
      </c>
    </row>
    <row r="43" spans="1:6" s="85" customFormat="1" x14ac:dyDescent="0.2">
      <c r="A43" s="19" t="s">
        <v>54</v>
      </c>
      <c r="B43" s="19" t="s">
        <v>124</v>
      </c>
      <c r="C43" s="83">
        <v>20170707</v>
      </c>
      <c r="D43" s="19" t="s">
        <v>67</v>
      </c>
      <c r="E43" s="84">
        <v>740</v>
      </c>
      <c r="F43" s="19" t="s">
        <v>239</v>
      </c>
    </row>
    <row r="44" spans="1:6" s="85" customFormat="1" ht="25.5" x14ac:dyDescent="0.2">
      <c r="A44" s="21" t="s">
        <v>54</v>
      </c>
      <c r="B44" s="21" t="s">
        <v>55</v>
      </c>
      <c r="C44" s="86">
        <v>20161770</v>
      </c>
      <c r="D44" s="21" t="s">
        <v>259</v>
      </c>
      <c r="E44" s="25">
        <v>425</v>
      </c>
      <c r="F44" s="21" t="s">
        <v>240</v>
      </c>
    </row>
    <row r="45" spans="1:6" s="85" customFormat="1" ht="25.5" x14ac:dyDescent="0.2">
      <c r="A45" s="21" t="s">
        <v>54</v>
      </c>
      <c r="B45" s="21" t="s">
        <v>55</v>
      </c>
      <c r="C45" s="86">
        <v>20161770</v>
      </c>
      <c r="D45" s="21" t="s">
        <v>259</v>
      </c>
      <c r="E45" s="25">
        <v>3659.6</v>
      </c>
      <c r="F45" s="21" t="s">
        <v>241</v>
      </c>
    </row>
    <row r="46" spans="1:6" s="85" customFormat="1" x14ac:dyDescent="0.2">
      <c r="A46" s="21" t="s">
        <v>54</v>
      </c>
      <c r="B46" s="21" t="s">
        <v>124</v>
      </c>
      <c r="C46" s="86">
        <v>20170707</v>
      </c>
      <c r="D46" s="19" t="s">
        <v>67</v>
      </c>
      <c r="E46" s="25">
        <v>2800</v>
      </c>
      <c r="F46" s="21" t="s">
        <v>242</v>
      </c>
    </row>
    <row r="47" spans="1:6" s="85" customFormat="1" ht="25.5" x14ac:dyDescent="0.2">
      <c r="A47" s="21" t="s">
        <v>54</v>
      </c>
      <c r="B47" s="21" t="s">
        <v>55</v>
      </c>
      <c r="C47" s="86">
        <v>20161770</v>
      </c>
      <c r="D47" s="21" t="s">
        <v>260</v>
      </c>
      <c r="E47" s="25">
        <v>3122.9</v>
      </c>
      <c r="F47" s="21" t="s">
        <v>243</v>
      </c>
    </row>
    <row r="48" spans="1:6" s="85" customFormat="1" x14ac:dyDescent="0.2">
      <c r="A48" s="21" t="s">
        <v>54</v>
      </c>
      <c r="B48" s="21" t="s">
        <v>154</v>
      </c>
      <c r="C48" s="86">
        <v>20161770</v>
      </c>
      <c r="D48" s="21" t="s">
        <v>67</v>
      </c>
      <c r="E48" s="25">
        <v>87370.94</v>
      </c>
      <c r="F48" s="21" t="s">
        <v>244</v>
      </c>
    </row>
    <row r="49" spans="1:6" s="85" customFormat="1" x14ac:dyDescent="0.2">
      <c r="A49" s="21" t="s">
        <v>215</v>
      </c>
      <c r="B49" s="21" t="s">
        <v>93</v>
      </c>
      <c r="C49" s="86">
        <v>20182043</v>
      </c>
      <c r="D49" s="21" t="s">
        <v>67</v>
      </c>
      <c r="E49" s="25">
        <v>39313.65</v>
      </c>
      <c r="F49" s="21" t="s">
        <v>245</v>
      </c>
    </row>
    <row r="50" spans="1:6" s="85" customFormat="1" ht="25.5" x14ac:dyDescent="0.2">
      <c r="A50" s="19" t="s">
        <v>57</v>
      </c>
      <c r="B50" s="19" t="s">
        <v>216</v>
      </c>
      <c r="C50" s="83">
        <v>20141955</v>
      </c>
      <c r="D50" s="19" t="s">
        <v>260</v>
      </c>
      <c r="E50" s="84">
        <v>677.51</v>
      </c>
      <c r="F50" s="19" t="s">
        <v>246</v>
      </c>
    </row>
    <row r="51" spans="1:6" s="85" customFormat="1" ht="25.5" x14ac:dyDescent="0.2">
      <c r="A51" s="21" t="s">
        <v>57</v>
      </c>
      <c r="B51" s="21" t="s">
        <v>216</v>
      </c>
      <c r="C51" s="86">
        <v>20141955</v>
      </c>
      <c r="D51" s="19" t="s">
        <v>260</v>
      </c>
      <c r="E51" s="25">
        <v>120.79</v>
      </c>
      <c r="F51" s="21" t="s">
        <v>247</v>
      </c>
    </row>
    <row r="52" spans="1:6" s="85" customFormat="1" ht="25.5" x14ac:dyDescent="0.2">
      <c r="A52" s="21" t="s">
        <v>57</v>
      </c>
      <c r="B52" s="21" t="s">
        <v>216</v>
      </c>
      <c r="C52" s="86">
        <v>20141955</v>
      </c>
      <c r="D52" s="21" t="s">
        <v>259</v>
      </c>
      <c r="E52" s="25">
        <v>20370.3</v>
      </c>
      <c r="F52" s="21" t="s">
        <v>248</v>
      </c>
    </row>
    <row r="53" spans="1:6" s="85" customFormat="1" ht="25.5" x14ac:dyDescent="0.2">
      <c r="A53" s="21" t="s">
        <v>57</v>
      </c>
      <c r="B53" s="21" t="s">
        <v>216</v>
      </c>
      <c r="C53" s="86">
        <v>20141955</v>
      </c>
      <c r="D53" s="21" t="s">
        <v>259</v>
      </c>
      <c r="E53" s="25">
        <v>11297.96</v>
      </c>
      <c r="F53" s="21" t="s">
        <v>249</v>
      </c>
    </row>
    <row r="54" spans="1:6" s="85" customFormat="1" ht="25.5" x14ac:dyDescent="0.2">
      <c r="A54" s="21" t="s">
        <v>57</v>
      </c>
      <c r="B54" s="21" t="s">
        <v>217</v>
      </c>
      <c r="C54" s="86">
        <v>20090792</v>
      </c>
      <c r="D54" s="21" t="s">
        <v>259</v>
      </c>
      <c r="E54" s="25">
        <v>9802.86</v>
      </c>
      <c r="F54" s="21" t="s">
        <v>249</v>
      </c>
    </row>
    <row r="55" spans="1:6" s="85" customFormat="1" ht="25.5" x14ac:dyDescent="0.2">
      <c r="A55" s="21" t="s">
        <v>57</v>
      </c>
      <c r="B55" s="21" t="s">
        <v>72</v>
      </c>
      <c r="C55" s="86">
        <v>20170222</v>
      </c>
      <c r="D55" s="21" t="s">
        <v>259</v>
      </c>
      <c r="E55" s="25">
        <v>8847.5499999999993</v>
      </c>
      <c r="F55" s="21" t="s">
        <v>249</v>
      </c>
    </row>
    <row r="56" spans="1:6" s="85" customFormat="1" x14ac:dyDescent="0.2">
      <c r="A56" s="21" t="s">
        <v>57</v>
      </c>
      <c r="B56" s="21" t="s">
        <v>218</v>
      </c>
      <c r="C56" s="86">
        <v>20150131</v>
      </c>
      <c r="D56" s="21" t="s">
        <v>67</v>
      </c>
      <c r="E56" s="25">
        <v>5594</v>
      </c>
      <c r="F56" s="21" t="s">
        <v>245</v>
      </c>
    </row>
    <row r="57" spans="1:6" s="85" customFormat="1" ht="25.5" x14ac:dyDescent="0.2">
      <c r="A57" s="21" t="s">
        <v>219</v>
      </c>
      <c r="B57" s="21" t="s">
        <v>220</v>
      </c>
      <c r="C57" s="86">
        <v>20171464</v>
      </c>
      <c r="D57" s="21" t="s">
        <v>259</v>
      </c>
      <c r="E57" s="25">
        <v>7795</v>
      </c>
      <c r="F57" s="21" t="s">
        <v>250</v>
      </c>
    </row>
    <row r="58" spans="1:6" s="85" customFormat="1" x14ac:dyDescent="0.2">
      <c r="A58" s="21" t="s">
        <v>219</v>
      </c>
      <c r="B58" s="21" t="s">
        <v>128</v>
      </c>
      <c r="C58" s="86">
        <v>20150726</v>
      </c>
      <c r="D58" s="21" t="s">
        <v>67</v>
      </c>
      <c r="E58" s="25">
        <v>9000</v>
      </c>
      <c r="F58" s="21" t="s">
        <v>251</v>
      </c>
    </row>
    <row r="59" spans="1:6" s="85" customFormat="1" ht="25.5" x14ac:dyDescent="0.2">
      <c r="A59" s="21" t="s">
        <v>219</v>
      </c>
      <c r="B59" s="21" t="s">
        <v>220</v>
      </c>
      <c r="C59" s="86">
        <v>20171464</v>
      </c>
      <c r="D59" s="21" t="s">
        <v>259</v>
      </c>
      <c r="E59" s="25">
        <v>7615</v>
      </c>
      <c r="F59" s="21" t="s">
        <v>252</v>
      </c>
    </row>
    <row r="60" spans="1:6" s="85" customFormat="1" ht="25.5" x14ac:dyDescent="0.2">
      <c r="A60" s="19" t="s">
        <v>60</v>
      </c>
      <c r="B60" s="19" t="s">
        <v>221</v>
      </c>
      <c r="C60" s="83">
        <v>20151061</v>
      </c>
      <c r="D60" s="21" t="s">
        <v>259</v>
      </c>
      <c r="E60" s="84">
        <v>1213.2</v>
      </c>
      <c r="F60" s="19" t="s">
        <v>253</v>
      </c>
    </row>
    <row r="61" spans="1:6" s="85" customFormat="1" ht="25.5" x14ac:dyDescent="0.2">
      <c r="A61" s="19" t="s">
        <v>60</v>
      </c>
      <c r="B61" s="19" t="s">
        <v>221</v>
      </c>
      <c r="C61" s="83">
        <v>20151061</v>
      </c>
      <c r="D61" s="21" t="s">
        <v>259</v>
      </c>
      <c r="E61" s="84">
        <v>4415.95</v>
      </c>
      <c r="F61" s="19" t="s">
        <v>253</v>
      </c>
    </row>
    <row r="62" spans="1:6" s="85" customFormat="1" ht="25.5" x14ac:dyDescent="0.2">
      <c r="A62" s="21" t="s">
        <v>60</v>
      </c>
      <c r="B62" s="19" t="s">
        <v>221</v>
      </c>
      <c r="C62" s="83">
        <v>20151061</v>
      </c>
      <c r="D62" s="21" t="s">
        <v>259</v>
      </c>
      <c r="E62" s="25">
        <v>2456.16</v>
      </c>
      <c r="F62" s="21" t="s">
        <v>254</v>
      </c>
    </row>
    <row r="63" spans="1:6" s="85" customFormat="1" ht="25.5" x14ac:dyDescent="0.2">
      <c r="A63" s="19" t="s">
        <v>129</v>
      </c>
      <c r="B63" s="19" t="s">
        <v>130</v>
      </c>
      <c r="C63" s="83">
        <v>20141650</v>
      </c>
      <c r="D63" s="21" t="s">
        <v>259</v>
      </c>
      <c r="E63" s="84">
        <v>1500</v>
      </c>
      <c r="F63" s="19" t="s">
        <v>255</v>
      </c>
    </row>
    <row r="64" spans="1:6" s="85" customFormat="1" ht="25.5" x14ac:dyDescent="0.2">
      <c r="A64" s="19" t="s">
        <v>129</v>
      </c>
      <c r="B64" s="19" t="s">
        <v>130</v>
      </c>
      <c r="C64" s="83">
        <v>20141650</v>
      </c>
      <c r="D64" s="21" t="s">
        <v>259</v>
      </c>
      <c r="E64" s="25">
        <v>4369.3100000000004</v>
      </c>
      <c r="F64" s="21" t="s">
        <v>256</v>
      </c>
    </row>
    <row r="65" spans="1:6" s="85" customFormat="1" x14ac:dyDescent="0.2">
      <c r="A65" s="21" t="s">
        <v>62</v>
      </c>
      <c r="B65" s="21" t="s">
        <v>222</v>
      </c>
      <c r="C65" s="86">
        <v>20201650</v>
      </c>
      <c r="D65" s="21" t="s">
        <v>67</v>
      </c>
      <c r="E65" s="25">
        <v>4406</v>
      </c>
      <c r="F65" s="21" t="s">
        <v>245</v>
      </c>
    </row>
    <row r="66" spans="1:6" s="85" customFormat="1" x14ac:dyDescent="0.2">
      <c r="A66" s="19" t="s">
        <v>65</v>
      </c>
      <c r="B66" s="19" t="s">
        <v>71</v>
      </c>
      <c r="C66" s="83">
        <v>20151659</v>
      </c>
      <c r="D66" s="21" t="s">
        <v>67</v>
      </c>
      <c r="E66" s="84">
        <v>6265.73</v>
      </c>
      <c r="F66" s="19" t="s">
        <v>257</v>
      </c>
    </row>
    <row r="67" spans="1:6" s="85" customFormat="1" x14ac:dyDescent="0.2">
      <c r="A67" s="21" t="s">
        <v>65</v>
      </c>
      <c r="B67" s="21" t="s">
        <v>71</v>
      </c>
      <c r="C67" s="86">
        <v>20151659</v>
      </c>
      <c r="D67" s="21" t="s">
        <v>67</v>
      </c>
      <c r="E67" s="25">
        <v>2320</v>
      </c>
      <c r="F67" s="19" t="s">
        <v>257</v>
      </c>
    </row>
    <row r="68" spans="1:6" s="85" customFormat="1" x14ac:dyDescent="0.2">
      <c r="A68" s="21" t="s">
        <v>65</v>
      </c>
      <c r="B68" s="21" t="s">
        <v>71</v>
      </c>
      <c r="C68" s="86">
        <v>20151659</v>
      </c>
      <c r="D68" s="21" t="s">
        <v>67</v>
      </c>
      <c r="E68" s="25">
        <v>2406.7199999999998</v>
      </c>
      <c r="F68" s="19" t="s">
        <v>257</v>
      </c>
    </row>
    <row r="69" spans="1:6" s="85" customFormat="1" ht="25.5" x14ac:dyDescent="0.2">
      <c r="A69" s="19" t="s">
        <v>68</v>
      </c>
      <c r="B69" s="19" t="s">
        <v>70</v>
      </c>
      <c r="C69" s="83">
        <v>20120887</v>
      </c>
      <c r="D69" s="19" t="s">
        <v>259</v>
      </c>
      <c r="E69" s="84">
        <v>27439.599999999999</v>
      </c>
      <c r="F69" s="19" t="s">
        <v>258</v>
      </c>
    </row>
    <row r="70" spans="1:6" s="85" customFormat="1" ht="25.5" x14ac:dyDescent="0.2">
      <c r="A70" s="19" t="s">
        <v>68</v>
      </c>
      <c r="B70" s="19" t="s">
        <v>69</v>
      </c>
      <c r="C70" s="83">
        <v>20111370</v>
      </c>
      <c r="D70" s="19" t="s">
        <v>259</v>
      </c>
      <c r="E70" s="84">
        <v>21653.23</v>
      </c>
      <c r="F70" s="19" t="s">
        <v>258</v>
      </c>
    </row>
    <row r="71" spans="1:6" ht="13.5" thickBot="1" x14ac:dyDescent="0.25">
      <c r="A71" s="37"/>
      <c r="B71" s="37"/>
      <c r="C71" s="37"/>
      <c r="D71" s="89"/>
      <c r="E71" s="39">
        <f>SUM(E8:E70)</f>
        <v>1541135.64</v>
      </c>
      <c r="F71" s="38"/>
    </row>
    <row r="72" spans="1:6" ht="13.5" thickTop="1" x14ac:dyDescent="0.2"/>
  </sheetData>
  <pageMargins left="0.7" right="0.7" top="0.75" bottom="0.75" header="0.3" footer="0.3"/>
  <pageSetup paperSize="9" scale="7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C24"/>
  <sheetViews>
    <sheetView zoomScale="90" zoomScaleNormal="90" workbookViewId="0">
      <selection activeCell="I30" sqref="I30"/>
    </sheetView>
  </sheetViews>
  <sheetFormatPr defaultColWidth="9.140625" defaultRowHeight="12.75" x14ac:dyDescent="0.2"/>
  <cols>
    <col min="1" max="1" width="42" style="29" customWidth="1"/>
    <col min="2" max="2" width="20.42578125" style="29" customWidth="1"/>
    <col min="3" max="3" width="9.140625" style="29" customWidth="1"/>
    <col min="4" max="16384" width="9.140625" style="29"/>
  </cols>
  <sheetData>
    <row r="2" spans="1:3" ht="89.25" x14ac:dyDescent="0.2">
      <c r="A2" s="27" t="s">
        <v>18</v>
      </c>
      <c r="B2" s="27"/>
    </row>
    <row r="3" spans="1:3" x14ac:dyDescent="0.2">
      <c r="A3" s="27"/>
      <c r="B3" s="27"/>
    </row>
    <row r="4" spans="1:3" x14ac:dyDescent="0.2">
      <c r="A4" s="26" t="s">
        <v>273</v>
      </c>
      <c r="B4" s="26"/>
    </row>
    <row r="5" spans="1:3" ht="25.5" x14ac:dyDescent="0.2">
      <c r="A5" s="96" t="s">
        <v>36</v>
      </c>
      <c r="B5" s="97" t="s">
        <v>301</v>
      </c>
      <c r="C5" s="76"/>
    </row>
    <row r="6" spans="1:3" s="26" customFormat="1" x14ac:dyDescent="0.2">
      <c r="A6" s="31" t="s">
        <v>101</v>
      </c>
      <c r="B6" s="100">
        <v>494.94</v>
      </c>
      <c r="C6" s="76"/>
    </row>
    <row r="7" spans="1:3" s="26" customFormat="1" x14ac:dyDescent="0.2">
      <c r="A7" s="31" t="s">
        <v>73</v>
      </c>
      <c r="B7" s="100">
        <v>1386.6</v>
      </c>
      <c r="C7" s="76"/>
    </row>
    <row r="8" spans="1:3" s="26" customFormat="1" x14ac:dyDescent="0.2">
      <c r="A8" s="31" t="s">
        <v>74</v>
      </c>
      <c r="B8" s="100">
        <v>15646.38</v>
      </c>
      <c r="C8" s="76"/>
    </row>
    <row r="9" spans="1:3" s="26" customFormat="1" x14ac:dyDescent="0.2">
      <c r="A9" s="31" t="s">
        <v>75</v>
      </c>
      <c r="B9" s="100">
        <v>9937.09</v>
      </c>
      <c r="C9" s="76"/>
    </row>
    <row r="10" spans="1:3" s="26" customFormat="1" x14ac:dyDescent="0.2">
      <c r="A10" s="31" t="s">
        <v>75</v>
      </c>
      <c r="B10" s="100">
        <v>37208.54</v>
      </c>
      <c r="C10" s="76"/>
    </row>
    <row r="11" spans="1:3" s="26" customFormat="1" x14ac:dyDescent="0.2">
      <c r="A11" s="31" t="s">
        <v>76</v>
      </c>
      <c r="B11" s="100">
        <v>13354.57</v>
      </c>
      <c r="C11" s="76"/>
    </row>
    <row r="12" spans="1:3" s="26" customFormat="1" x14ac:dyDescent="0.2">
      <c r="A12" s="31" t="s">
        <v>77</v>
      </c>
      <c r="B12" s="100">
        <v>465.56</v>
      </c>
      <c r="C12" s="76"/>
    </row>
    <row r="13" spans="1:3" s="26" customFormat="1" x14ac:dyDescent="0.2">
      <c r="A13" s="31" t="s">
        <v>78</v>
      </c>
      <c r="B13" s="100">
        <v>59939.08</v>
      </c>
      <c r="C13" s="76"/>
    </row>
    <row r="14" spans="1:3" s="26" customFormat="1" x14ac:dyDescent="0.2">
      <c r="A14" s="31" t="s">
        <v>79</v>
      </c>
      <c r="B14" s="100">
        <v>55200.97</v>
      </c>
      <c r="C14" s="76"/>
    </row>
    <row r="15" spans="1:3" s="26" customFormat="1" x14ac:dyDescent="0.2">
      <c r="A15" s="31" t="s">
        <v>80</v>
      </c>
      <c r="B15" s="100">
        <v>275.26</v>
      </c>
      <c r="C15" s="76"/>
    </row>
    <row r="16" spans="1:3" s="26" customFormat="1" x14ac:dyDescent="0.2">
      <c r="A16" s="31" t="s">
        <v>81</v>
      </c>
      <c r="B16" s="100">
        <v>8970.7800000000007</v>
      </c>
      <c r="C16" s="76"/>
    </row>
    <row r="17" spans="1:3" s="26" customFormat="1" x14ac:dyDescent="0.2">
      <c r="A17" s="31" t="s">
        <v>45</v>
      </c>
      <c r="B17" s="100">
        <v>3294.58</v>
      </c>
      <c r="C17" s="76"/>
    </row>
    <row r="18" spans="1:3" s="26" customFormat="1" x14ac:dyDescent="0.2">
      <c r="A18" s="31" t="s">
        <v>102</v>
      </c>
      <c r="B18" s="100">
        <v>29246.61</v>
      </c>
      <c r="C18" s="76"/>
    </row>
    <row r="19" spans="1:3" s="26" customFormat="1" x14ac:dyDescent="0.2">
      <c r="A19" s="31" t="s">
        <v>45</v>
      </c>
      <c r="B19" s="100">
        <v>6694.5</v>
      </c>
      <c r="C19" s="77"/>
    </row>
    <row r="20" spans="1:3" s="26" customFormat="1" x14ac:dyDescent="0.2">
      <c r="A20" s="31" t="s">
        <v>159</v>
      </c>
      <c r="B20" s="100">
        <v>73476.39</v>
      </c>
      <c r="C20" s="77"/>
    </row>
    <row r="21" spans="1:3" x14ac:dyDescent="0.2">
      <c r="A21" s="31" t="s">
        <v>103</v>
      </c>
      <c r="B21" s="100">
        <v>14409.95</v>
      </c>
      <c r="C21" s="78"/>
    </row>
    <row r="22" spans="1:3" x14ac:dyDescent="0.2">
      <c r="A22" s="31" t="s">
        <v>82</v>
      </c>
      <c r="B22" s="100">
        <v>4837.03</v>
      </c>
    </row>
    <row r="23" spans="1:3" ht="13.5" thickBot="1" x14ac:dyDescent="0.25">
      <c r="A23" s="79" t="s">
        <v>37</v>
      </c>
      <c r="B23" s="80">
        <f>SUM(B6:B22)</f>
        <v>334838.83000000007</v>
      </c>
    </row>
    <row r="24" spans="1:3" ht="13.5" thickTop="1"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 sheet</vt:lpstr>
      <vt:lpstr>S106 signed 22-23</vt:lpstr>
      <vt:lpstr>S106 income &amp; expenditure </vt:lpstr>
      <vt:lpstr>Q3 (g)</vt:lpstr>
      <vt:lpstr>Q3 (h)(i)</vt:lpstr>
      <vt:lpstr>Q3 (i)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Varney</dc:creator>
  <cp:lastModifiedBy>Emily Lipscomb</cp:lastModifiedBy>
  <cp:lastPrinted>2021-10-28T12:16:45Z</cp:lastPrinted>
  <dcterms:created xsi:type="dcterms:W3CDTF">2020-08-04T12:36:44Z</dcterms:created>
  <dcterms:modified xsi:type="dcterms:W3CDTF">2023-10-13T07:49:05Z</dcterms:modified>
</cp:coreProperties>
</file>