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6" lowestEdited="7" rupBuild="14420"/>
  <workbookPr codeName="ThisWorkbook"/>
  <bookViews>
    <workbookView xWindow="0" yWindow="0" windowWidth="19200" windowHeight="7095"/>
  </bookViews>
  <sheets>
    <sheet name="Summary sheet" sheetId="1" r:id="rId1"/>
    <sheet name="S106 signed 19-20" sheetId="6" r:id="rId2"/>
    <sheet name="S106 income &amp; expenditure " sheetId="2" r:id="rId3"/>
    <sheet name="Q 3(g)" sheetId="4" r:id="rId4"/>
    <sheet name="Q 3 (h (i)" sheetId="5" r:id="rId5"/>
    <sheet name="Q 3 (i)" sheetId="7" r:id="rId6"/>
  </sheets>
  <definedNames>
    <definedName name="_xlnm._FilterDatabase" comment="" localSheetId="2" hidden="1">'S106 income &amp; expenditure '!$A$1:$N$50</definedName>
  </definedNames>
  <calcPr fullPrecision="1"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<sst xmlns="http://schemas.openxmlformats.org/spreadsheetml/2006/main" uniqueCount="223" count="468">
  <si>
    <t>S106 IFS for 19/20</t>
  </si>
  <si>
    <t xml:space="preserve">(a) </t>
  </si>
  <si>
    <t xml:space="preserve">the total amount of money to be provided under any planning obligations which were entered into during the reported year </t>
  </si>
  <si>
    <t xml:space="preserve">(b) </t>
  </si>
  <si>
    <t xml:space="preserve">(c) </t>
  </si>
  <si>
    <t xml:space="preserve">the total amount of money under any planning obligations which was received before the reported year which has not been allocated by the authority   </t>
  </si>
  <si>
    <t xml:space="preserve">(d) </t>
  </si>
  <si>
    <t>summary details of any non monetary contributions to be provided under planning obligations which were entered into during the reported year, including the details of-</t>
  </si>
  <si>
    <t xml:space="preserve">(i) in relation to affordable housing, the total number of units which will be provided  </t>
  </si>
  <si>
    <t>(e)</t>
  </si>
  <si>
    <t xml:space="preserve">the total amount of money (received under any planning obligations) which was allocated but not spent during the reported year for funding infrastructure </t>
  </si>
  <si>
    <t xml:space="preserve">(f) </t>
  </si>
  <si>
    <t xml:space="preserve">the total amount of money (received under any planing obligations) which was spent by the authority (including transferring it to another person to spend) </t>
  </si>
  <si>
    <t xml:space="preserve">(g) </t>
  </si>
  <si>
    <t xml:space="preserve">in relation to money (received under planning obligations) which was allocated by the authority but not spent during the reported year, summary details of the items of infrastructure on which the money has been allocated  and the amount of money allocated to each item </t>
  </si>
  <si>
    <t xml:space="preserve">(h) </t>
  </si>
  <si>
    <t xml:space="preserve">(ii) the amount of money (received under planning obligations) spent on repaying money borrowed, including any interest, with details of the items of infrastructure  which that money was used to provide (wholly or in part)  </t>
  </si>
  <si>
    <t xml:space="preserve">(i) the items of infrastructure on which that money (received under planning obligations) as spent and the amount spent on each item  </t>
  </si>
  <si>
    <t xml:space="preserve">(iii) the amount of money (received under planning obligations) spent in respect of monitoring (including reporting under regulations 121A) in relation to the delivery of planning obligations   </t>
  </si>
  <si>
    <t xml:space="preserve">(i) </t>
  </si>
  <si>
    <t xml:space="preserve">the total amount of money (received under any planing obligations) during any year which has been retained at the end of the reported year and where any retained money has been allocated for the purposes of longer term maintenance  (commuted sums) also identified separately the total amount of commuted sums held    </t>
  </si>
  <si>
    <t xml:space="preserve">the total amount of money under any obligation which was received during the reported year </t>
  </si>
  <si>
    <t xml:space="preserve">(ii) in relation to educational facilities, the number of school places for pupils which will be provided, and the category of school at which they will be provided </t>
  </si>
  <si>
    <t xml:space="preserve">in relation to money (received under planning obligations) which was spent by the authority during the reported year (including transferring it to another person to spend), summary details of </t>
  </si>
  <si>
    <t xml:space="preserve">Amount received </t>
  </si>
  <si>
    <t>Who can spend</t>
  </si>
  <si>
    <t>Amount spent pre 1/4/19</t>
  </si>
  <si>
    <t>Amount held at 1/4/19</t>
  </si>
  <si>
    <t>Amount held at 1/4/20</t>
  </si>
  <si>
    <t xml:space="preserve">Amount committed </t>
  </si>
  <si>
    <t xml:space="preserve">Parish </t>
  </si>
  <si>
    <t xml:space="preserve">Site address </t>
  </si>
  <si>
    <t xml:space="preserve">Date of S106 </t>
  </si>
  <si>
    <t xml:space="preserve">Application number </t>
  </si>
  <si>
    <r>
      <t>Purpose for spending-</t>
    </r>
    <r>
      <rPr>
        <sz val="8"/>
        <color theme="1"/>
        <rFont val="Calibri"/>
        <family val="2"/>
        <charset val="0"/>
        <scheme val="minor"/>
      </rPr>
      <t xml:space="preserve"> </t>
    </r>
  </si>
  <si>
    <t>Amount received 1/4/19 - 31/3/20</t>
  </si>
  <si>
    <t>Amount spent 1/4/19 - 31/3/20</t>
  </si>
  <si>
    <t xml:space="preserve">Deadline for spending contribution received </t>
  </si>
  <si>
    <t xml:space="preserve">Q 3 (g) </t>
  </si>
  <si>
    <t>Q 3 (h )</t>
  </si>
  <si>
    <t xml:space="preserve">Address </t>
  </si>
  <si>
    <t xml:space="preserve">Purpose of spend </t>
  </si>
  <si>
    <t xml:space="preserve">Amount </t>
  </si>
  <si>
    <t>items of infrastructure money spent on</t>
  </si>
  <si>
    <t>Items of infrastructure money spent on</t>
  </si>
  <si>
    <t>S106 agreements  signed during period 1/4/19 - 31/3/20</t>
  </si>
  <si>
    <t>S106</t>
  </si>
  <si>
    <t>Date of S106</t>
  </si>
  <si>
    <t>Type of S106</t>
  </si>
  <si>
    <t xml:space="preserve">Amount due </t>
  </si>
  <si>
    <t xml:space="preserve">No of Affordable houses required </t>
  </si>
  <si>
    <t xml:space="preserve">Site </t>
  </si>
  <si>
    <t>Amount held as at 31/3/20</t>
  </si>
  <si>
    <t xml:space="preserve">COMMUTED SUMS </t>
  </si>
  <si>
    <t xml:space="preserve">Total </t>
  </si>
  <si>
    <t>Land at Spixworth Adj St Marys care home</t>
  </si>
  <si>
    <t>DoV</t>
  </si>
  <si>
    <t>Land at 31 Norwich Road, Former Hamper people site, Strumpshaw</t>
  </si>
  <si>
    <t>None</t>
  </si>
  <si>
    <t>Land at Drayton Old Lodge, Drayton</t>
  </si>
  <si>
    <t>none</t>
  </si>
  <si>
    <t>Land rear of 33 Norwich Road, Strumpshaw</t>
  </si>
  <si>
    <t>Land at Taverham Hall, Taverham</t>
  </si>
  <si>
    <t>Little Plumstead Hospital, Gt &amp; Little Plumstead</t>
  </si>
  <si>
    <t>n/a</t>
  </si>
  <si>
    <t>Beighton Road Farm, Acle</t>
  </si>
  <si>
    <t>£70000 AH Contribution</t>
  </si>
  <si>
    <t>£17,894 GI
£2381 play
£11770 sport
£537 allotment</t>
  </si>
  <si>
    <t>£128000 AH Contribution</t>
  </si>
  <si>
    <t>£47596.36 GI
£6333.64 play
£31307.79 sport
£1429.35 allotment</t>
  </si>
  <si>
    <t>£13676 GI
£1820 play
£8996 sport
£410 allotment</t>
  </si>
  <si>
    <t>Chapel Road, Lingwood</t>
  </si>
  <si>
    <t>Palmers Lane, Freethorpe</t>
  </si>
  <si>
    <t>£19231.65 GI
£2559.15 play
12650.13 sport</t>
  </si>
  <si>
    <t>Manor Road, Horsham &amp; Newton St Faiths</t>
  </si>
  <si>
    <t>£143596 GI
19108 play
94454 sport
4312 allotment</t>
  </si>
  <si>
    <t>Beech Ave, Taverham</t>
  </si>
  <si>
    <t>Dawsons Lane, Blofield</t>
  </si>
  <si>
    <t xml:space="preserve">£30479.40 GI
£4055.88 Play
£20048.67 sport
£915.34 allotment </t>
  </si>
  <si>
    <t>Pound Lane, Thorpr St Andrew</t>
  </si>
  <si>
    <t>Hall Lane, Drayton</t>
  </si>
  <si>
    <t>Yarmouth Road, Brundall</t>
  </si>
  <si>
    <t>£453000 sport</t>
  </si>
  <si>
    <t>Blofield</t>
  </si>
  <si>
    <t>Globe Lane, Blofield</t>
  </si>
  <si>
    <t>Parish Council</t>
  </si>
  <si>
    <t>open space</t>
  </si>
  <si>
    <t>Manor House, Blofield</t>
  </si>
  <si>
    <t>open space contribution</t>
  </si>
  <si>
    <t>20 Yarmouth Road, Blofield</t>
  </si>
  <si>
    <t>play area contribution</t>
  </si>
  <si>
    <t>Garden Farm, Blofield</t>
  </si>
  <si>
    <t>Sport contribution</t>
  </si>
  <si>
    <t>allotment contribution</t>
  </si>
  <si>
    <t>play equipment</t>
  </si>
  <si>
    <t>Improvement  to play equipment at Heathlands</t>
  </si>
  <si>
    <t>sports</t>
  </si>
  <si>
    <t>Grounds maintenance equipment</t>
  </si>
  <si>
    <t>Woodbastwick Road (20161577)</t>
  </si>
  <si>
    <t>Brundall</t>
  </si>
  <si>
    <t>Cucumber Lane, Brundall</t>
  </si>
  <si>
    <t>Woodbastwick Road, Blofield</t>
  </si>
  <si>
    <t>Cucumber Lane (20121638)</t>
  </si>
  <si>
    <t>3g pitch</t>
  </si>
  <si>
    <t>Vauxhall Mallard, Brundall</t>
  </si>
  <si>
    <t>Freethorpe</t>
  </si>
  <si>
    <t>South of Common, Freethorpe</t>
  </si>
  <si>
    <t>Foulsham</t>
  </si>
  <si>
    <t>Stringers Lane, Foulsham</t>
  </si>
  <si>
    <t>Stringers Lane (20130929)</t>
  </si>
  <si>
    <t>Fitness equipment</t>
  </si>
  <si>
    <t>Gt &amp; Little Plumstead</t>
  </si>
  <si>
    <t>Little Plumstead Hospital</t>
  </si>
  <si>
    <t>Gt &amp; Little Plamstead</t>
  </si>
  <si>
    <t>Luittle Plumstead Hospital (20130906)</t>
  </si>
  <si>
    <t>bowls club and walled garden</t>
  </si>
  <si>
    <t>Church Road</t>
  </si>
  <si>
    <t xml:space="preserve">Halvergate </t>
  </si>
  <si>
    <t>Church Avenue</t>
  </si>
  <si>
    <t>Abbey Farm</t>
  </si>
  <si>
    <t>Haveringland</t>
  </si>
  <si>
    <t>Hellesdon</t>
  </si>
  <si>
    <t>Carrowbreck</t>
  </si>
  <si>
    <t>Tile House, Eversley Road</t>
  </si>
  <si>
    <t>Horsford</t>
  </si>
  <si>
    <t>Kingfisher Meadow</t>
  </si>
  <si>
    <t>Lingwood &amp; North Burlingham</t>
  </si>
  <si>
    <t>Station Road</t>
  </si>
  <si>
    <t>Old Catton</t>
  </si>
  <si>
    <t>St Christophers</t>
  </si>
  <si>
    <t>Dixons Fold</t>
  </si>
  <si>
    <t>Install fitness equipment</t>
  </si>
  <si>
    <t>water supply for cricket</t>
  </si>
  <si>
    <t>Sports compound</t>
  </si>
  <si>
    <t>football goals and flags</t>
  </si>
  <si>
    <t>electrical improvements MUGA/Changing rooms</t>
  </si>
  <si>
    <t>Floodlighting</t>
  </si>
  <si>
    <t>Play equipment</t>
  </si>
  <si>
    <t>Reedham</t>
  </si>
  <si>
    <t>Sports and play contribution</t>
  </si>
  <si>
    <t>new play equipment</t>
  </si>
  <si>
    <t>maintenance of equipment</t>
  </si>
  <si>
    <t>play and sport</t>
  </si>
  <si>
    <t>Spixsworth</t>
  </si>
  <si>
    <t>Affordable housing contribution</t>
  </si>
  <si>
    <t>St Marys Care Home</t>
  </si>
  <si>
    <t>Sprowston</t>
  </si>
  <si>
    <t>Blue Boar Lane</t>
  </si>
  <si>
    <t>skatepark and landscaping</t>
  </si>
  <si>
    <t>skatepark &amp; landscaping</t>
  </si>
  <si>
    <t>soft landscaping works BBL o/s</t>
  </si>
  <si>
    <t>fencing works BBL o/s</t>
  </si>
  <si>
    <t>litter bins</t>
  </si>
  <si>
    <t>bin and seating</t>
  </si>
  <si>
    <t>fixings and surfacing for pinic tables</t>
  </si>
  <si>
    <t>Plants for BBL o/s</t>
  </si>
  <si>
    <t>Blue Boar Lane (920758)</t>
  </si>
  <si>
    <t>Dixons Fold (20150131)</t>
  </si>
  <si>
    <t>Station Road (20151061)</t>
  </si>
  <si>
    <t>Strumpshaw</t>
  </si>
  <si>
    <t>31 Norwich Road</t>
  </si>
  <si>
    <t>sports contribution</t>
  </si>
  <si>
    <t>Green Infrastructure</t>
  </si>
  <si>
    <t>Thorpe St Andrew</t>
  </si>
  <si>
    <t>130 Yarmouth Road</t>
  </si>
  <si>
    <t>148 Plumstead Road East</t>
  </si>
  <si>
    <t>Buckenham Road</t>
  </si>
  <si>
    <t>Parkside Drive</t>
  </si>
  <si>
    <t>20 Yarmouth Road (20141710)</t>
  </si>
  <si>
    <t>green infrastructure</t>
  </si>
  <si>
    <t>purchase of Baybridge</t>
  </si>
  <si>
    <t xml:space="preserve">Salhouse </t>
  </si>
  <si>
    <t>Mill Road</t>
  </si>
  <si>
    <t>Salhouse</t>
  </si>
  <si>
    <t>Mill Road (20101590)</t>
  </si>
  <si>
    <t>Gym euipment</t>
  </si>
  <si>
    <t>MUGA</t>
  </si>
  <si>
    <t>24 Norwich Road</t>
  </si>
  <si>
    <t>24 Norwich Road (20141505)</t>
  </si>
  <si>
    <t>repair and maintenance of play area</t>
  </si>
  <si>
    <t>New play equipment</t>
  </si>
  <si>
    <t>Manor Road, Thorpe St Andrew</t>
  </si>
  <si>
    <t>Beckfields, Horsford</t>
  </si>
  <si>
    <t>Morgans Way, Hevingham</t>
  </si>
  <si>
    <t>B&amp;Q rear of store, Hellesdon</t>
  </si>
  <si>
    <t>Lodge Farm, Old Catton</t>
  </si>
  <si>
    <t>Chapel Farm, Tuttington</t>
  </si>
  <si>
    <t>Salhouse Road, Rackheath</t>
  </si>
  <si>
    <t>Gordon Godfrey Way, Horsford</t>
  </si>
  <si>
    <t>Beechlands Park, Taverham</t>
  </si>
  <si>
    <t>Phase 4 Horsbeck Way, Horsford</t>
  </si>
  <si>
    <t>Foundry Close, Foulsham</t>
  </si>
  <si>
    <t>Horsford Tree Belt</t>
  </si>
  <si>
    <t>Pinelands Horsford</t>
  </si>
  <si>
    <t xml:space="preserve">Blue Boar Lane Sprowston </t>
  </si>
  <si>
    <t>Blue Boar Lane Sprowston</t>
  </si>
  <si>
    <t>Beckside Horsford</t>
  </si>
  <si>
    <t>Littlewood, Draton</t>
  </si>
  <si>
    <t>Pinelands, Horsford</t>
  </si>
  <si>
    <t>Mahoney Green, Rackheath</t>
  </si>
  <si>
    <t>Woodbastwick Rd (20161577)</t>
  </si>
  <si>
    <t>Green infrastructure</t>
  </si>
  <si>
    <t>Martins Marsh</t>
  </si>
  <si>
    <t>Whinny Hills</t>
  </si>
  <si>
    <t>Old Catton Park</t>
  </si>
  <si>
    <t>Buckenham Woods</t>
  </si>
  <si>
    <t>St Andrews Hospital</t>
  </si>
  <si>
    <t xml:space="preserve">Affordable Housing </t>
  </si>
  <si>
    <t>planning application  pending</t>
  </si>
  <si>
    <t>£114932 GI
£157027 play
£31,500 Public transport
£30,000 traffic calming</t>
  </si>
  <si>
    <t xml:space="preserve">£1,480,020.37 - see S106 signed 19-20 sheet </t>
  </si>
  <si>
    <t>Kingfisher Meadow (20161770)</t>
  </si>
  <si>
    <t>Parkside Drive (20170222)</t>
  </si>
  <si>
    <t>Buckenham Road (20151659)</t>
  </si>
  <si>
    <t>Affordable housing at Rosebury Rd, Gt Plumstead</t>
  </si>
  <si>
    <t>Horford</t>
  </si>
  <si>
    <t>Grounds maintenance sum</t>
  </si>
  <si>
    <t>25 Norwich Road (20141505)</t>
  </si>
  <si>
    <t>Footpath</t>
  </si>
  <si>
    <t>113 - see  S106 signed 19-20 sheet</t>
  </si>
  <si>
    <t>nil</t>
  </si>
  <si>
    <t xml:space="preserve">see separate sheet </t>
  </si>
  <si>
    <t xml:space="preserve">£2,408,900.47 plus commuted sums amount of   £574,509.40 (see separate sheet) </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</si>
</sst>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8" formatCode="&quot;£&quot;#,##0.00;[Red]\-&quot;£&quot;#,##0.00"/>
    <numFmt numFmtId="43" formatCode="_-* #,##0.00_-;\-* #,##0.00_-;_-* &quot;-&quot;??_-;_-@_-"/>
    <numFmt numFmtId="164" formatCode="&quot;£&quot;#,##0.00"/>
  </numFmts>
  <fonts count="4">
    <font>
      <sz val="11"/>
      <color theme="1"/>
      <name val="Calibri"/>
      <family val="2"/>
      <charset val="0"/>
      <scheme val="minor"/>
    </font>
    <font>
      <sz val="8"/>
      <color theme="1"/>
      <name val="Calibri"/>
      <family val="2"/>
      <charset val="0"/>
      <scheme val="minor"/>
    </font>
    <font>
      <sz val="10"/>
      <name val="Arial"/>
      <family val="2"/>
      <charset val="0"/>
    </font>
    <font>
      <sz val="11"/>
      <color rgb="FFFF0000"/>
      <name val="Calibri"/>
      <family val="2"/>
      <charset val="0"/>
      <scheme val="minor"/>
    </font>
  </fonts>
  <fills count="2">
    <fill>
      <patternFill patternType="none">
        <fgColor indexed="64"/>
        <bgColor indexed="65"/>
      </patternFill>
    </fill>
    <fill>
      <patternFill patternType="gray125">
        <fgColor indexed="64"/>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7">
    <xf numFmtId="0" fontId="0" fillId="0" borderId="0"/>
    <xf numFmtId="0" fontId="2" fillId="0" borderId="0"/>
  </cellStyleXfs>
  <cellXfs>
    <xf numFmtId="0" fontId="0" fillId="0" borderId="0" xfId="0"/>
    <xf numFmtId="0" fontId="0" fillId="0" borderId="0" xfId="0" applyAlignment="1">
      <alignment wrapText="1"/>
    </xf>
    <xf numFmtId="0" fontId="0" fillId="0" borderId="0" xfId="0" applyAlignment="1">
      <alignment vertical="top"/>
    </xf>
    <xf numFmtId="164" fontId="0" fillId="0" borderId="0" xfId="0" applyAlignment="1" applyNumberFormat="1">
      <alignment wrapText="1"/>
    </xf>
    <xf numFmtId="164" fontId="0" fillId="0" borderId="0" xfId="0" applyAlignment="1" applyNumberFormat="1">
      <alignment vertical="top" wrapText="1"/>
    </xf>
    <xf numFmtId="0" fontId="0" fillId="0" borderId="0" xfId="0" applyAlignment="1">
      <alignment vertical="top" wrapText="1"/>
    </xf>
    <xf numFmtId="0" fontId="0" fillId="0" borderId="0" xfId="0" applyAlignment="1">
      <alignment horizontal="left" vertical="top"/>
    </xf>
    <xf numFmtId="8" fontId="0" fillId="0" borderId="0" xfId="0" applyAlignment="1" applyNumberFormat="1">
      <alignment horizontal="left" vertical="top"/>
    </xf>
    <xf numFmtId="164" fontId="0" fillId="0" borderId="0" xfId="0" applyAlignment="1" applyNumberFormat="1">
      <alignment horizontal="left" vertical="top"/>
    </xf>
    <xf numFmtId="0" fontId="0" fillId="0" borderId="0" xfId="0" applyAlignment="1">
      <alignment horizontal="left" vertical="top" wrapText="1"/>
    </xf>
    <xf numFmtId="164" fontId="0" fillId="0" borderId="0" xfId="0" applyAlignment="1" applyNumberFormat="1">
      <alignment horizontal="left" vertical="top" wrapText="1"/>
    </xf>
    <xf numFmtId="0" fontId="0" fillId="0" borderId="1" xfId="0" applyAlignment="1" applyBorder="1">
      <alignment horizontal="left" vertical="top" wrapText="1"/>
    </xf>
    <xf numFmtId="14" fontId="0" fillId="0" borderId="1" xfId="0" applyAlignment="1" applyBorder="1" applyNumberFormat="1">
      <alignment horizontal="left" vertical="top" wrapText="1"/>
    </xf>
    <xf numFmtId="164" fontId="0" fillId="0" borderId="1" xfId="0" applyAlignment="1" applyBorder="1" applyNumberFormat="1">
      <alignment horizontal="left" vertical="top" wrapText="1"/>
    </xf>
    <xf numFmtId="49" fontId="0" fillId="0" borderId="0" xfId="0" applyAlignment="1" applyNumberFormat="1">
      <alignment wrapText="1"/>
    </xf>
    <xf numFmtId="164" fontId="0" fillId="0" borderId="1" xfId="0" applyAlignment="1" applyBorder="1" applyNumberFormat="1">
      <alignment vertical="top" wrapText="1"/>
    </xf>
    <xf numFmtId="0" fontId="0" fillId="0" borderId="0" xfId="0" applyAlignment="1" applyBorder="1">
      <alignment horizontal="left" vertical="top" wrapText="1"/>
    </xf>
    <xf numFmtId="14" fontId="0" fillId="0" borderId="0" xfId="0" applyAlignment="1" applyBorder="1" applyNumberFormat="1">
      <alignment horizontal="left" vertical="top" wrapText="1"/>
    </xf>
    <xf numFmtId="164" fontId="0" fillId="0" borderId="0" xfId="0" applyAlignment="1" applyBorder="1" applyNumberFormat="1">
      <alignment horizontal="left" vertical="top" wrapText="1"/>
    </xf>
    <xf numFmtId="49" fontId="0" fillId="0" borderId="0" xfId="0" applyAlignment="1" applyBorder="1" applyNumberFormat="1">
      <alignment horizontal="left" vertical="top" wrapText="1"/>
    </xf>
    <xf numFmtId="164" fontId="0" fillId="0" borderId="0" xfId="0" applyAlignment="1" applyBorder="1" applyNumberFormat="1">
      <alignment vertical="top" wrapText="1"/>
    </xf>
    <xf numFmtId="0" fontId="0" fillId="0" borderId="1" xfId="0" applyBorder="1"/>
    <xf numFmtId="0" fontId="0" fillId="0" borderId="1" xfId="0" applyAlignment="1" applyBorder="1">
      <alignment wrapText="1"/>
    </xf>
    <xf numFmtId="164" fontId="0" fillId="0" borderId="0" xfId="0" applyNumberFormat="1"/>
    <xf numFmtId="49" fontId="0" fillId="0" borderId="0" xfId="0" applyAlignment="1" applyNumberFormat="1">
      <alignment horizontal="left" vertical="top"/>
    </xf>
    <xf numFmtId="164" fontId="0" fillId="0" borderId="0" xfId="0" applyAlignment="1" applyNumberFormat="1" applyFill="1">
      <alignment horizontal="left" vertical="top" wrapText="1"/>
    </xf>
    <xf numFmtId="43" fontId="0" fillId="0" borderId="0" xfId="0" applyNumberFormat="1"/>
    <xf numFmtId="43" fontId="0" fillId="0" borderId="0" xfId="0" applyNumberFormat="1" applyFill="1"/>
    <xf numFmtId="164" fontId="0" fillId="0" borderId="1" xfId="0" applyAlignment="1" applyBorder="1" applyNumberFormat="1">
      <alignment wrapText="1"/>
    </xf>
    <xf numFmtId="0" fontId="0" fillId="0" borderId="2" xfId="0" applyAlignment="1" applyBorder="1" applyFill="1">
      <alignment wrapText="1"/>
    </xf>
    <xf numFmtId="0" fontId="0" fillId="0" borderId="0" xfId="0" applyAlignment="1">
      <alignment horizontal="center" vertical="top"/>
    </xf>
    <xf numFmtId="0" fontId="0" fillId="0" borderId="0" xfId="0" applyAlignment="1">
      <alignment horizontal="center" vertical="top" wrapText="1"/>
    </xf>
    <xf numFmtId="14" fontId="0" fillId="0" borderId="0" xfId="0" applyAlignment="1" applyNumberFormat="1">
      <alignment horizontal="center" vertical="top" wrapText="1"/>
    </xf>
    <xf numFmtId="164" fontId="0" fillId="0" borderId="0" xfId="0" applyAlignment="1" applyNumberFormat="1">
      <alignment horizontal="center" vertical="top"/>
    </xf>
    <xf numFmtId="8" fontId="0" fillId="0" borderId="0" xfId="0" applyAlignment="1" applyNumberFormat="1">
      <alignment horizontal="center" vertical="top"/>
    </xf>
    <xf numFmtId="164" fontId="0" fillId="0" borderId="2" xfId="0" applyAlignment="1" applyBorder="1" applyNumberFormat="1" applyFill="1">
      <alignment horizontal="left" vertical="top" wrapText="1"/>
    </xf>
    <xf numFmtId="0" fontId="0" fillId="0" borderId="1" xfId="0" applyAlignment="1" applyBorder="1" applyNumberFormat="1">
      <alignment horizontal="left" vertical="top" wrapText="1"/>
    </xf>
    <xf numFmtId="0" fontId="0" fillId="0" borderId="0" xfId="0" applyAlignment="1"/>
    <xf numFmtId="14" fontId="0" fillId="0" borderId="0" xfId="0" applyAlignment="1" applyNumberFormat="1">
      <alignment horizontal="left" vertical="top"/>
    </xf>
    <xf numFmtId="0" fontId="0" fillId="0" borderId="0" xfId="0" applyAlignment="1">
      <alignment horizontal="left" wrapText="1"/>
    </xf>
    <xf numFmtId="0" fontId="0" fillId="0" borderId="0" xfId="0" applyAlignment="1">
      <alignment horizontal="left"/>
    </xf>
    <xf numFmtId="0" fontId="0" fillId="0" borderId="1" xfId="0" applyAlignment="1" applyBorder="1"/>
    <xf numFmtId="164" fontId="0" fillId="0" borderId="0" xfId="0" applyAlignment="1" applyNumberFormat="1"/>
    <xf numFmtId="164" fontId="0" fillId="0" borderId="2" xfId="0" applyAlignment="1" applyBorder="1" applyNumberFormat="1">
      <alignment horizontal="left" vertical="top" wrapText="1"/>
    </xf>
    <xf numFmtId="14" fontId="0" fillId="0" borderId="1" xfId="0" applyAlignment="1" applyBorder="1" applyNumberFormat="1" applyFill="1">
      <alignment horizontal="left" vertical="top" wrapText="1"/>
    </xf>
    <xf numFmtId="0" fontId="0" fillId="0" borderId="1" xfId="0" applyAlignment="1" applyBorder="1" applyFill="1">
      <alignment horizontal="left" vertical="top" wrapText="1"/>
    </xf>
    <xf numFmtId="0" fontId="0" fillId="0" borderId="0" xfId="0" applyAlignment="1" applyBorder="1">
      <alignment wrapText="1"/>
    </xf>
    <xf numFmtId="0" fontId="0" fillId="0" borderId="0" xfId="0" applyAlignment="1" applyFill="1">
      <alignment horizontal="center" vertical="top" wrapText="1"/>
    </xf>
    <xf numFmtId="0" fontId="2" fillId="0" borderId="1" xfId="1" applyAlignment="1" applyBorder="1" applyFont="1" applyFill="1">
      <alignment horizontal="center" vertical="center" wrapText="1"/>
    </xf>
    <xf numFmtId="0" fontId="3" fillId="0" borderId="1" xfId="0" applyAlignment="1" applyBorder="1" applyFont="1">
      <alignment horizontal="left" vertical="center"/>
    </xf>
    <xf numFmtId="0" fontId="0" fillId="0" borderId="0" xfId="0" applyFill="1"/>
    <xf numFmtId="0" fontId="0" fillId="0" borderId="1" xfId="0" applyAlignment="1" applyBorder="1" applyFill="1">
      <alignment wrapText="1"/>
    </xf>
    <xf numFmtId="164" fontId="0" fillId="0" borderId="1" xfId="0" applyAlignment="1" applyBorder="1" applyNumberFormat="1" applyFill="1">
      <alignment horizontal="left" vertical="top" wrapText="1"/>
    </xf>
    <xf numFmtId="164" fontId="0" fillId="0" borderId="0" xfId="0" applyAlignment="1" applyNumberFormat="1">
      <alignment horizontal="center" vertical="top" wrapText="1"/>
    </xf>
    <xf numFmtId="164" fontId="0" fillId="0" borderId="1" xfId="0" applyAlignment="1" applyBorder="1" applyNumberFormat="1" applyFill="1">
      <alignment horizontal="center" vertical="top" wrapText="1"/>
    </xf>
  </cellXfs>
  <cellStyles count="2">
    <cellStyle name="Normal" xfId="0" builtinId="0"/>
    <cellStyle name="Normal 2" xfId="1"/>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5" Type="http://schemas.openxmlformats.org/officeDocument/2006/relationships/worksheet" Target="worksheets/sheet5.xml" /><Relationship Id="rId7" Type="http://schemas.openxmlformats.org/officeDocument/2006/relationships/theme" Target="theme/theme1.xml" /><Relationship Id="rId6" Type="http://schemas.openxmlformats.org/officeDocument/2006/relationships/worksheet" Target="worksheets/sheet6.xml" /><Relationship Id="rId2" Type="http://schemas.openxmlformats.org/officeDocument/2006/relationships/worksheet" Target="worksheets/sheet2.xml" /><Relationship Id="rId3" Type="http://schemas.openxmlformats.org/officeDocument/2006/relationships/worksheet" Target="worksheets/sheet3.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D29"/>
  <sheetViews>
    <sheetView view="normal" tabSelected="1" workbookViewId="0">
      <selection pane="topLeft" activeCell="D26" sqref="D26"/>
    </sheetView>
  </sheetViews>
  <sheetFormatPr defaultRowHeight="15"/>
  <cols>
    <col min="1" max="1" width="9.140625" style="2" customWidth="1"/>
    <col min="2" max="2" width="37.5703125" style="1" customWidth="1"/>
    <col min="4" max="4" width="13.41796875" style="6" customWidth="1"/>
  </cols>
  <sheetData>
    <row r="1" spans="1:1">
      <c r="A1" s="2" t="s">
        <v>0</v>
      </c>
    </row>
    <row r="3" spans="1:4" ht="60">
      <c r="A3" s="6" t="s">
        <v>1</v>
      </c>
      <c r="B3" s="9" t="s">
        <v>2</v>
      </c>
      <c r="C3" s="6"/>
      <c r="D3" s="10" t="s">
        <v>210</v>
      </c>
    </row>
    <row r="4" spans="1:3">
      <c r="A4" s="6"/>
      <c r="B4" s="9"/>
      <c r="C4" s="6"/>
    </row>
    <row r="5" spans="1:4" ht="45">
      <c r="A5" s="6" t="s">
        <v>3</v>
      </c>
      <c r="B5" s="9" t="s">
        <v>21</v>
      </c>
      <c r="C5" s="6"/>
      <c r="D5" s="7">
        <v>1303117.02</v>
      </c>
    </row>
    <row r="6" spans="1:3">
      <c r="A6" s="6"/>
      <c r="B6" s="9"/>
      <c r="C6" s="6"/>
    </row>
    <row r="7" spans="1:4" ht="60">
      <c r="A7" s="24" t="s">
        <v>4</v>
      </c>
      <c r="B7" s="9" t="s">
        <v>5</v>
      </c>
      <c r="C7" s="6"/>
      <c r="D7" s="7">
        <v>1358827.26</v>
      </c>
    </row>
    <row r="8" spans="1:3">
      <c r="A8" s="6"/>
      <c r="B8" s="9"/>
      <c r="C8" s="6"/>
    </row>
    <row r="9" spans="1:3" ht="75">
      <c r="A9" s="6" t="s">
        <v>6</v>
      </c>
      <c r="B9" s="9" t="s">
        <v>7</v>
      </c>
      <c r="C9" s="6"/>
    </row>
    <row r="10" spans="1:3">
      <c r="A10" s="6"/>
      <c r="B10" s="9"/>
      <c r="C10" s="6"/>
    </row>
    <row r="11" spans="1:4" ht="45">
      <c r="A11" s="6"/>
      <c r="B11" s="9" t="s">
        <v>8</v>
      </c>
      <c r="C11" s="6"/>
      <c r="D11" s="9" t="s">
        <v>219</v>
      </c>
    </row>
    <row r="12" spans="1:3">
      <c r="A12" s="6"/>
      <c r="B12" s="9"/>
      <c r="C12" s="6"/>
    </row>
    <row r="13" spans="1:4" ht="75">
      <c r="A13" s="6"/>
      <c r="B13" s="9" t="s">
        <v>22</v>
      </c>
      <c r="C13" s="6"/>
      <c r="D13" s="6" t="s">
        <v>220</v>
      </c>
    </row>
    <row r="14" spans="1:3">
      <c r="A14" s="6"/>
      <c r="B14" s="9"/>
      <c r="C14" s="6"/>
    </row>
    <row r="15" spans="1:4" ht="60">
      <c r="A15" s="24" t="s">
        <v>9</v>
      </c>
      <c r="B15" s="9" t="s">
        <v>10</v>
      </c>
      <c r="C15" s="6"/>
      <c r="D15" s="8">
        <v>376287.28</v>
      </c>
    </row>
    <row r="16" spans="1:3">
      <c r="A16" s="6"/>
      <c r="B16" s="9"/>
      <c r="C16" s="6"/>
    </row>
    <row r="17" spans="1:4" ht="75">
      <c r="A17" s="6" t="s">
        <v>11</v>
      </c>
      <c r="B17" s="9" t="s">
        <v>12</v>
      </c>
      <c r="C17" s="6"/>
      <c r="D17" s="8">
        <v>253052.83</v>
      </c>
    </row>
    <row r="18" spans="1:3">
      <c r="A18" s="6"/>
      <c r="B18" s="9"/>
      <c r="C18" s="6"/>
    </row>
    <row r="19" spans="1:4" ht="120">
      <c r="A19" s="6" t="s">
        <v>13</v>
      </c>
      <c r="B19" s="9" t="s">
        <v>14</v>
      </c>
      <c r="C19" s="6"/>
      <c r="D19" s="9" t="s">
        <v>221</v>
      </c>
    </row>
    <row r="20" spans="1:3">
      <c r="A20" s="6"/>
      <c r="B20" s="9"/>
      <c r="C20" s="6"/>
    </row>
    <row r="21" spans="1:3" ht="75">
      <c r="A21" s="6" t="s">
        <v>15</v>
      </c>
      <c r="B21" s="9" t="s">
        <v>23</v>
      </c>
      <c r="C21" s="6"/>
    </row>
    <row r="22" spans="1:3">
      <c r="A22" s="6"/>
      <c r="B22" s="9"/>
      <c r="C22" s="6"/>
    </row>
    <row r="23" spans="1:4" ht="60">
      <c r="A23" s="6"/>
      <c r="B23" s="9" t="s">
        <v>17</v>
      </c>
      <c r="C23" s="6"/>
      <c r="D23" s="9" t="s">
        <v>221</v>
      </c>
    </row>
    <row r="24" spans="1:3">
      <c r="A24" s="6"/>
      <c r="B24" s="9"/>
      <c r="C24" s="6"/>
    </row>
    <row r="25" spans="1:4" ht="90">
      <c r="A25" s="6"/>
      <c r="B25" s="9" t="s">
        <v>16</v>
      </c>
      <c r="C25" s="6"/>
      <c r="D25" s="6" t="s">
        <v>220</v>
      </c>
    </row>
    <row r="26" spans="1:3">
      <c r="A26" s="6"/>
      <c r="B26" s="9"/>
      <c r="C26" s="6"/>
    </row>
    <row r="27" spans="1:4" ht="90">
      <c r="A27" s="6"/>
      <c r="B27" s="9" t="s">
        <v>18</v>
      </c>
      <c r="C27" s="6"/>
      <c r="D27" s="6" t="s">
        <v>220</v>
      </c>
    </row>
    <row r="28" spans="1:3">
      <c r="A28" s="6"/>
      <c r="B28" s="9"/>
      <c r="C28" s="6"/>
    </row>
    <row r="29" spans="1:4" ht="135">
      <c r="A29" s="6" t="s">
        <v>19</v>
      </c>
      <c r="B29" s="9" t="s">
        <v>20</v>
      </c>
      <c r="C29" s="6"/>
      <c r="D29" s="25" t="s">
        <v>222</v>
      </c>
    </row>
  </sheetData>
  <pageMargins left="0.7" right="0.7" top="0.75" bottom="0.75" header="0.3" footer="0.3"/>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H35"/>
  <sheetViews>
    <sheetView topLeftCell="A19" view="normal" workbookViewId="0">
      <selection pane="topLeft" activeCell="D30" sqref="D30"/>
    </sheetView>
  </sheetViews>
  <sheetFormatPr defaultColWidth="9.140625" defaultRowHeight="15"/>
  <cols>
    <col min="1" max="1" width="18.41796875" style="30" customWidth="1"/>
    <col min="2" max="2" width="12" style="30" bestFit="1" customWidth="1"/>
    <col min="3" max="3" width="20.41796875" style="30" customWidth="1"/>
    <col min="4" max="4" width="13.41796875" style="30" customWidth="1"/>
    <col min="5" max="5" width="34.140625" style="30" customWidth="1"/>
    <col min="6" max="6" width="13.27734375" style="30" customWidth="1"/>
    <col min="7" max="7" width="20.41796875" style="31" bestFit="1" customWidth="1"/>
    <col min="8" max="8" width="13" style="30" customWidth="1"/>
    <col min="9" max="16384" width="9.140625" style="30" customWidth="1"/>
  </cols>
  <sheetData>
    <row r="1" spans="1:1">
      <c r="A1" s="30" t="s">
        <v>45</v>
      </c>
    </row>
    <row r="3" spans="1:6" ht="60">
      <c r="A3" s="31" t="s">
        <v>47</v>
      </c>
      <c r="B3" s="31" t="s">
        <v>48</v>
      </c>
      <c r="C3" s="31" t="s">
        <v>40</v>
      </c>
      <c r="D3" s="31" t="s">
        <v>33</v>
      </c>
      <c r="E3" s="31" t="s">
        <v>49</v>
      </c>
      <c r="F3" s="31" t="s">
        <v>50</v>
      </c>
    </row>
    <row r="4" spans="1:6" ht="30">
      <c r="A4" s="32">
        <v>43573</v>
      </c>
      <c r="B4" s="31" t="s">
        <v>46</v>
      </c>
      <c r="C4" s="31" t="s">
        <v>55</v>
      </c>
      <c r="D4" s="31">
        <v>20171221</v>
      </c>
      <c r="E4" s="31" t="s">
        <v>66</v>
      </c>
      <c r="F4" s="31">
        <v>0</v>
      </c>
    </row>
    <row r="5" spans="1:6" ht="60">
      <c r="A5" s="32">
        <v>43606</v>
      </c>
      <c r="B5" s="31" t="s">
        <v>56</v>
      </c>
      <c r="C5" s="31" t="s">
        <v>57</v>
      </c>
      <c r="D5" s="31">
        <v>20150188</v>
      </c>
      <c r="E5" s="31" t="s">
        <v>58</v>
      </c>
      <c r="F5" s="31">
        <v>3</v>
      </c>
    </row>
    <row r="6" spans="1:6" ht="30">
      <c r="A6" s="32">
        <v>43621</v>
      </c>
      <c r="B6" s="31" t="s">
        <v>46</v>
      </c>
      <c r="C6" s="31" t="s">
        <v>59</v>
      </c>
      <c r="D6" s="31">
        <v>20180236</v>
      </c>
      <c r="E6" s="31" t="s">
        <v>60</v>
      </c>
      <c r="F6" s="31">
        <v>5</v>
      </c>
    </row>
    <row r="7" spans="1:6" ht="60">
      <c r="A7" s="32">
        <v>43635</v>
      </c>
      <c r="B7" s="31" t="s">
        <v>46</v>
      </c>
      <c r="C7" s="31" t="s">
        <v>61</v>
      </c>
      <c r="D7" s="31">
        <v>20182040</v>
      </c>
      <c r="E7" s="31" t="s">
        <v>67</v>
      </c>
      <c r="F7" s="31">
        <v>1</v>
      </c>
    </row>
    <row r="8" spans="1:6" ht="30">
      <c r="A8" s="32">
        <v>43644</v>
      </c>
      <c r="B8" s="31" t="s">
        <v>46</v>
      </c>
      <c r="C8" s="31" t="s">
        <v>62</v>
      </c>
      <c r="D8" s="31">
        <v>20181142</v>
      </c>
      <c r="E8" s="31" t="s">
        <v>68</v>
      </c>
      <c r="F8" s="31">
        <v>0</v>
      </c>
    </row>
    <row r="9" spans="1:6" ht="60">
      <c r="A9" s="32">
        <v>43657</v>
      </c>
      <c r="B9" s="31" t="s">
        <v>46</v>
      </c>
      <c r="C9" s="31" t="s">
        <v>63</v>
      </c>
      <c r="D9" s="31">
        <v>20171008</v>
      </c>
      <c r="E9" s="31" t="s">
        <v>69</v>
      </c>
      <c r="F9" s="31">
        <v>4</v>
      </c>
    </row>
    <row r="10" spans="1:6" ht="45">
      <c r="A10" s="32">
        <v>43657</v>
      </c>
      <c r="B10" s="31" t="s">
        <v>56</v>
      </c>
      <c r="C10" s="31" t="s">
        <v>63</v>
      </c>
      <c r="D10" s="31">
        <v>20171008</v>
      </c>
      <c r="E10" s="31" t="s">
        <v>64</v>
      </c>
      <c r="F10" s="31">
        <v>0</v>
      </c>
    </row>
    <row r="11" spans="1:6" ht="60">
      <c r="A11" s="32">
        <v>43734</v>
      </c>
      <c r="B11" s="31" t="s">
        <v>46</v>
      </c>
      <c r="C11" s="31" t="s">
        <v>65</v>
      </c>
      <c r="D11" s="31">
        <v>20190256</v>
      </c>
      <c r="E11" s="31" t="s">
        <v>70</v>
      </c>
      <c r="F11" s="31">
        <v>0</v>
      </c>
    </row>
    <row r="12" spans="1:7" ht="30">
      <c r="A12" s="32">
        <v>43746</v>
      </c>
      <c r="B12" s="31" t="s">
        <v>46</v>
      </c>
      <c r="C12" s="31" t="s">
        <v>199</v>
      </c>
      <c r="D12" s="31">
        <v>20172208</v>
      </c>
      <c r="E12" s="47"/>
      <c r="F12" s="47"/>
      <c r="G12" s="47" t="s">
        <v>208</v>
      </c>
    </row>
    <row r="13" spans="1:7" ht="30">
      <c r="A13" s="32">
        <v>43754</v>
      </c>
      <c r="B13" s="31" t="s">
        <v>46</v>
      </c>
      <c r="C13" s="31" t="s">
        <v>71</v>
      </c>
      <c r="D13" s="31">
        <v>20190278</v>
      </c>
      <c r="E13" s="47" t="s">
        <v>64</v>
      </c>
      <c r="F13" s="47">
        <v>6</v>
      </c>
      <c r="G13" s="47"/>
    </row>
    <row r="14" spans="1:7" ht="30">
      <c r="A14" s="32">
        <v>43818</v>
      </c>
      <c r="B14" s="31" t="s">
        <v>46</v>
      </c>
      <c r="C14" s="31" t="s">
        <v>181</v>
      </c>
      <c r="D14" s="31">
        <v>20030185</v>
      </c>
      <c r="E14" s="47" t="s">
        <v>64</v>
      </c>
      <c r="F14" s="47">
        <v>0</v>
      </c>
      <c r="G14" s="47"/>
    </row>
    <row r="15" spans="1:6" ht="45">
      <c r="A15" s="32">
        <v>43816</v>
      </c>
      <c r="B15" s="31" t="s">
        <v>46</v>
      </c>
      <c r="C15" s="31" t="s">
        <v>72</v>
      </c>
      <c r="D15" s="31">
        <v>20181845</v>
      </c>
      <c r="E15" s="31" t="s">
        <v>73</v>
      </c>
      <c r="F15" s="31">
        <v>0</v>
      </c>
    </row>
    <row r="16" spans="1:7" ht="60">
      <c r="A16" s="32">
        <v>43817</v>
      </c>
      <c r="B16" s="31" t="s">
        <v>46</v>
      </c>
      <c r="C16" s="31" t="s">
        <v>74</v>
      </c>
      <c r="D16" s="31">
        <v>20182043</v>
      </c>
      <c r="E16" s="31" t="s">
        <v>75</v>
      </c>
      <c r="F16" s="31">
        <v>7</v>
      </c>
      <c r="G16" s="47"/>
    </row>
    <row r="17" spans="1:7">
      <c r="A17" s="32">
        <v>43818</v>
      </c>
      <c r="B17" s="31" t="s">
        <v>56</v>
      </c>
      <c r="C17" s="31" t="s">
        <v>76</v>
      </c>
      <c r="D17" s="31">
        <v>20172148</v>
      </c>
      <c r="E17" s="47" t="s">
        <v>64</v>
      </c>
      <c r="F17" s="47"/>
      <c r="G17" s="47"/>
    </row>
    <row r="18" spans="1:6" ht="60">
      <c r="A18" s="32">
        <v>43819</v>
      </c>
      <c r="B18" s="31" t="s">
        <v>46</v>
      </c>
      <c r="C18" s="31" t="s">
        <v>77</v>
      </c>
      <c r="D18" s="31">
        <v>20190844</v>
      </c>
      <c r="E18" s="31" t="s">
        <v>78</v>
      </c>
      <c r="F18" s="31">
        <v>4</v>
      </c>
    </row>
    <row r="19" spans="1:7" ht="30">
      <c r="A19" s="32">
        <v>43850</v>
      </c>
      <c r="B19" s="31" t="s">
        <v>46</v>
      </c>
      <c r="C19" s="31" t="s">
        <v>79</v>
      </c>
      <c r="D19" s="31">
        <v>20190016</v>
      </c>
      <c r="E19" s="47" t="s">
        <v>64</v>
      </c>
      <c r="F19" s="47"/>
      <c r="G19" s="48"/>
    </row>
    <row r="20" spans="1:7" ht="60">
      <c r="A20" s="32">
        <v>43878</v>
      </c>
      <c r="B20" s="31" t="s">
        <v>46</v>
      </c>
      <c r="C20" s="31" t="s">
        <v>80</v>
      </c>
      <c r="D20" s="31">
        <v>20161066</v>
      </c>
      <c r="E20" s="31" t="s">
        <v>209</v>
      </c>
      <c r="F20" s="31">
        <v>83</v>
      </c>
      <c r="G20" s="47"/>
    </row>
    <row r="21" spans="1:7" ht="30">
      <c r="A21" s="32">
        <v>43874</v>
      </c>
      <c r="B21" s="31" t="s">
        <v>56</v>
      </c>
      <c r="C21" s="31" t="s">
        <v>81</v>
      </c>
      <c r="D21" s="31">
        <v>20161483</v>
      </c>
      <c r="E21" s="31" t="s">
        <v>82</v>
      </c>
      <c r="F21" s="31"/>
      <c r="G21" s="47"/>
    </row>
    <row r="22" spans="1:6">
      <c r="A22" s="32"/>
      <c r="B22" s="31"/>
      <c r="C22" s="31"/>
      <c r="D22" s="31"/>
      <c r="E22" s="31"/>
      <c r="F22" s="31"/>
    </row>
    <row r="23" spans="1:6">
      <c r="A23" s="32"/>
      <c r="B23" s="31"/>
      <c r="C23" s="31"/>
      <c r="D23" s="31"/>
      <c r="E23" s="31"/>
      <c r="F23" s="31"/>
    </row>
    <row r="24" spans="1:6">
      <c r="A24" s="32"/>
      <c r="B24" s="31"/>
      <c r="C24" s="31"/>
      <c r="D24" s="31"/>
      <c r="E24" s="31"/>
      <c r="F24" s="31"/>
    </row>
    <row r="25" spans="1:6">
      <c r="A25" s="32"/>
      <c r="B25" s="31"/>
      <c r="C25" s="31"/>
      <c r="D25" s="31"/>
      <c r="E25" s="31"/>
      <c r="F25" s="31"/>
    </row>
    <row r="26" spans="1:6">
      <c r="A26" s="32"/>
      <c r="B26" s="31"/>
      <c r="C26" s="31"/>
      <c r="D26" s="31"/>
      <c r="E26" s="31"/>
      <c r="F26" s="31"/>
    </row>
    <row r="27" spans="6:6">
      <c r="F27" s="30">
        <f>SUM(F4:F26)</f>
        <v>113</v>
      </c>
    </row>
    <row r="30" spans="1:5" ht="57.75" customHeight="1">
      <c r="A30" s="31" t="s">
        <v>2</v>
      </c>
      <c r="B30" s="31"/>
      <c r="C30" s="31"/>
      <c r="D30" s="33">
        <v>1480020.37</v>
      </c>
      <c r="E30" s="34"/>
    </row>
    <row r="33" spans="1:3" ht="64.5" customHeight="1">
      <c r="A33" s="31" t="s">
        <v>7</v>
      </c>
      <c r="B33" s="31"/>
      <c r="C33" s="31"/>
    </row>
    <row r="34" spans="1:1">
      <c r="A34" s="31"/>
    </row>
    <row r="35" spans="1:4" ht="41.25" customHeight="1">
      <c r="A35" s="31" t="s">
        <v>8</v>
      </c>
      <c r="B35" s="31"/>
      <c r="C35" s="31"/>
      <c r="D35" s="30">
        <f>F27</f>
        <v>113</v>
      </c>
    </row>
  </sheetData>
  <mergeCells count="3">
    <mergeCell ref="A30:C30"/>
    <mergeCell ref="A33:C33"/>
    <mergeCell ref="A35:C35"/>
  </mergeCells>
  <pageMargins left="0.7" right="0.7" top="0.75" bottom="0.75" header="0.3" footer="0.3"/>
  <pageSetup paperSize="9" scale="64"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BL55"/>
  <sheetViews>
    <sheetView topLeftCell="A1" zoomScale="90" view="normal" workbookViewId="0">
      <pane xSplit="2" ySplit="1" topLeftCell="C44" activePane="bottomRight" state="frozen"/>
      <selection pane="bottomRight" activeCell="L55" sqref="L55"/>
    </sheetView>
  </sheetViews>
  <sheetFormatPr defaultRowHeight="15"/>
  <cols>
    <col min="1" max="1" width="12.84765625" customWidth="1"/>
    <col min="2" max="2" width="14.41796875" customWidth="1"/>
    <col min="3" max="3" width="11.84765625" style="40" bestFit="1" customWidth="1"/>
    <col min="4" max="4" width="12.5703125" customWidth="1"/>
    <col min="5" max="5" width="12" bestFit="1" customWidth="1"/>
    <col min="6" max="6" width="14.84765625" customWidth="1"/>
    <col min="7" max="7" width="15.41796875" customWidth="1"/>
    <col min="8" max="8" width="12" bestFit="1" customWidth="1"/>
    <col min="9" max="9" width="14.84765625" bestFit="1" customWidth="1"/>
    <col min="10" max="10" width="13.5703125" bestFit="1" customWidth="1"/>
    <col min="11" max="12" width="14.84765625" bestFit="1" customWidth="1"/>
    <col min="13" max="13" width="13" bestFit="1" customWidth="1"/>
    <col min="14" max="14" width="13.84765625" customWidth="1"/>
  </cols>
  <sheetData>
    <row r="1" spans="1:64" ht="60">
      <c r="A1" s="11" t="s">
        <v>30</v>
      </c>
      <c r="B1" s="11" t="s">
        <v>31</v>
      </c>
      <c r="C1" s="11" t="s">
        <v>32</v>
      </c>
      <c r="D1" s="11" t="s">
        <v>33</v>
      </c>
      <c r="E1" s="13" t="s">
        <v>24</v>
      </c>
      <c r="F1" s="11" t="s">
        <v>25</v>
      </c>
      <c r="G1" s="11" t="s">
        <v>34</v>
      </c>
      <c r="H1" s="13" t="s">
        <v>26</v>
      </c>
      <c r="I1" s="13" t="s">
        <v>27</v>
      </c>
      <c r="J1" s="13" t="s">
        <v>35</v>
      </c>
      <c r="K1" s="13" t="s">
        <v>36</v>
      </c>
      <c r="L1" s="13" t="s">
        <v>28</v>
      </c>
      <c r="M1" s="13" t="s">
        <v>29</v>
      </c>
      <c r="N1" s="11" t="s">
        <v>37</v>
      </c>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
    </row>
    <row r="2" spans="1:64" ht="30">
      <c r="A2" s="11" t="s">
        <v>83</v>
      </c>
      <c r="B2" s="11" t="s">
        <v>84</v>
      </c>
      <c r="C2" s="12">
        <v>39279</v>
      </c>
      <c r="D2" s="11">
        <v>20061108</v>
      </c>
      <c r="E2" s="13">
        <v>42442.18</v>
      </c>
      <c r="F2" s="11" t="s">
        <v>85</v>
      </c>
      <c r="G2" s="11" t="s">
        <v>88</v>
      </c>
      <c r="H2" s="13">
        <v>34799.52</v>
      </c>
      <c r="I2" s="13">
        <f>E2-H2</f>
        <v>7642.6600000000035</v>
      </c>
      <c r="J2" s="13">
        <v>0</v>
      </c>
      <c r="K2" s="13">
        <v>0</v>
      </c>
      <c r="L2" s="13">
        <f>I2-(J2+K2)</f>
        <v>7642.6600000000035</v>
      </c>
      <c r="M2" s="13"/>
      <c r="N2" s="12" t="s">
        <v>60</v>
      </c>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
    </row>
    <row r="3" spans="1:64" ht="30">
      <c r="A3" s="11" t="s">
        <v>83</v>
      </c>
      <c r="B3" s="11" t="s">
        <v>87</v>
      </c>
      <c r="C3" s="12">
        <v>41040</v>
      </c>
      <c r="D3" s="11">
        <v>20100438</v>
      </c>
      <c r="E3" s="13">
        <v>22601.44</v>
      </c>
      <c r="F3" s="11"/>
      <c r="G3" s="11" t="s">
        <v>88</v>
      </c>
      <c r="H3" s="13">
        <v>0</v>
      </c>
      <c r="I3" s="13">
        <f>E3-H3</f>
        <v>22601.44</v>
      </c>
      <c r="J3" s="13">
        <v>0</v>
      </c>
      <c r="K3" s="13">
        <v>0</v>
      </c>
      <c r="L3" s="13">
        <f>I3-(J3+K3)</f>
        <v>22601.44</v>
      </c>
      <c r="M3" s="13"/>
      <c r="N3" s="12" t="s">
        <v>60</v>
      </c>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
    </row>
    <row r="4" spans="1:64" ht="30">
      <c r="A4" s="11" t="s">
        <v>83</v>
      </c>
      <c r="B4" s="11" t="s">
        <v>87</v>
      </c>
      <c r="C4" s="12">
        <v>41060</v>
      </c>
      <c r="D4" s="11">
        <v>20111714</v>
      </c>
      <c r="E4" s="13">
        <v>7722</v>
      </c>
      <c r="F4" s="11"/>
      <c r="G4" s="11" t="s">
        <v>88</v>
      </c>
      <c r="H4" s="13">
        <v>5708</v>
      </c>
      <c r="I4" s="13">
        <f>E4-H4</f>
        <v>2014</v>
      </c>
      <c r="J4" s="13">
        <v>0</v>
      </c>
      <c r="K4" s="13">
        <v>0</v>
      </c>
      <c r="L4" s="13">
        <f>I4-(J4+K4)</f>
        <v>2014</v>
      </c>
      <c r="M4" s="13"/>
      <c r="N4" s="11" t="s">
        <v>60</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
    </row>
    <row r="5" spans="1:64" ht="30">
      <c r="A5" s="11" t="s">
        <v>83</v>
      </c>
      <c r="B5" s="11" t="s">
        <v>89</v>
      </c>
      <c r="C5" s="12">
        <v>42214</v>
      </c>
      <c r="D5" s="11">
        <v>20141710</v>
      </c>
      <c r="E5" s="13">
        <v>26500</v>
      </c>
      <c r="F5" s="11"/>
      <c r="G5" s="11" t="s">
        <v>90</v>
      </c>
      <c r="H5" s="13">
        <v>0</v>
      </c>
      <c r="I5" s="13">
        <f>E5-H5</f>
        <v>26500</v>
      </c>
      <c r="J5" s="13">
        <v>0</v>
      </c>
      <c r="K5" s="13">
        <v>0</v>
      </c>
      <c r="L5" s="13">
        <f>I5-(J5+K5)</f>
        <v>26500</v>
      </c>
      <c r="M5" s="13"/>
      <c r="N5" s="12">
        <v>44977</v>
      </c>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
    </row>
    <row r="6" spans="1:64" ht="30">
      <c r="A6" s="11" t="s">
        <v>83</v>
      </c>
      <c r="B6" s="11" t="s">
        <v>89</v>
      </c>
      <c r="C6" s="12">
        <v>42214</v>
      </c>
      <c r="D6" s="11">
        <v>20141710</v>
      </c>
      <c r="E6" s="13">
        <v>32388.89</v>
      </c>
      <c r="F6" s="11"/>
      <c r="G6" s="11" t="s">
        <v>162</v>
      </c>
      <c r="H6" s="13">
        <v>30000</v>
      </c>
      <c r="I6" s="13">
        <f>E6-H6</f>
        <v>2388.8899999999994</v>
      </c>
      <c r="J6" s="13">
        <v>0</v>
      </c>
      <c r="K6" s="13">
        <v>2173.65</v>
      </c>
      <c r="L6" s="13">
        <f>I6-(J6+K6)</f>
        <v>215.23999999999933</v>
      </c>
      <c r="M6" s="13"/>
      <c r="N6" s="44">
        <v>46803</v>
      </c>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
    </row>
    <row r="7" spans="1:64" ht="30">
      <c r="A7" s="11" t="s">
        <v>83</v>
      </c>
      <c r="B7" s="11" t="s">
        <v>91</v>
      </c>
      <c r="C7" s="12">
        <v>42343</v>
      </c>
      <c r="D7" s="11">
        <v>20140714</v>
      </c>
      <c r="E7" s="13">
        <v>52119.88</v>
      </c>
      <c r="F7" s="11"/>
      <c r="G7" s="11" t="s">
        <v>90</v>
      </c>
      <c r="H7" s="13">
        <v>0</v>
      </c>
      <c r="I7" s="13">
        <v>0</v>
      </c>
      <c r="J7" s="13">
        <v>52119.88</v>
      </c>
      <c r="K7" s="13">
        <v>0</v>
      </c>
      <c r="L7" s="13">
        <v>52119.88</v>
      </c>
      <c r="M7" s="13"/>
      <c r="N7" s="12">
        <v>45447</v>
      </c>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3"/>
    </row>
    <row r="8" spans="1:64" ht="30">
      <c r="A8" s="11" t="s">
        <v>83</v>
      </c>
      <c r="B8" s="11" t="s">
        <v>101</v>
      </c>
      <c r="C8" s="12">
        <v>43138</v>
      </c>
      <c r="D8" s="11">
        <v>20161577</v>
      </c>
      <c r="E8" s="13">
        <v>2170.98</v>
      </c>
      <c r="F8" s="11"/>
      <c r="G8" s="11" t="s">
        <v>90</v>
      </c>
      <c r="H8" s="13">
        <v>0</v>
      </c>
      <c r="I8" s="13">
        <f>E8-H8</f>
        <v>2170.98</v>
      </c>
      <c r="J8" s="35">
        <v>0</v>
      </c>
      <c r="K8" s="13">
        <v>2170.98</v>
      </c>
      <c r="L8" s="52">
        <f>I8-(J8+K8)</f>
        <v>0</v>
      </c>
      <c r="M8" s="13"/>
      <c r="N8" s="11" t="s">
        <v>60</v>
      </c>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4"/>
    </row>
    <row r="9" spans="1:64" ht="30">
      <c r="A9" s="11" t="s">
        <v>83</v>
      </c>
      <c r="B9" s="11" t="s">
        <v>101</v>
      </c>
      <c r="C9" s="12">
        <v>43139</v>
      </c>
      <c r="D9" s="11">
        <v>20161577</v>
      </c>
      <c r="E9" s="13">
        <v>10731.42</v>
      </c>
      <c r="F9" s="11"/>
      <c r="G9" s="11" t="s">
        <v>92</v>
      </c>
      <c r="H9" s="13">
        <v>0</v>
      </c>
      <c r="I9" s="13">
        <f>E9-H9</f>
        <v>10731.42</v>
      </c>
      <c r="J9" s="35">
        <v>0</v>
      </c>
      <c r="K9" s="13">
        <v>3815.96</v>
      </c>
      <c r="L9" s="52">
        <f>I9-(J9+K9)</f>
        <v>6915.46</v>
      </c>
      <c r="M9" s="13"/>
      <c r="N9" s="12" t="s">
        <v>60</v>
      </c>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
    </row>
    <row r="10" spans="1:64" ht="30">
      <c r="A10" s="11" t="s">
        <v>83</v>
      </c>
      <c r="B10" s="11" t="s">
        <v>101</v>
      </c>
      <c r="C10" s="12">
        <v>43140</v>
      </c>
      <c r="D10" s="11">
        <v>20161577</v>
      </c>
      <c r="E10" s="13">
        <v>489.98</v>
      </c>
      <c r="F10" s="11"/>
      <c r="G10" s="11" t="s">
        <v>93</v>
      </c>
      <c r="H10" s="13">
        <v>0</v>
      </c>
      <c r="I10" s="13">
        <f>E10-H10</f>
        <v>489.98</v>
      </c>
      <c r="J10" s="13"/>
      <c r="K10" s="13"/>
      <c r="L10" s="52">
        <f>I10-(J10+K10)</f>
        <v>489.98</v>
      </c>
      <c r="M10" s="13"/>
      <c r="N10" s="11" t="s">
        <v>60</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
    </row>
    <row r="11" spans="1:64" ht="30">
      <c r="A11" s="11" t="s">
        <v>83</v>
      </c>
      <c r="B11" s="11" t="s">
        <v>101</v>
      </c>
      <c r="C11" s="12">
        <v>43140</v>
      </c>
      <c r="D11" s="11">
        <v>20161577</v>
      </c>
      <c r="E11" s="13">
        <v>16314.63</v>
      </c>
      <c r="F11" s="11"/>
      <c r="G11" s="11" t="s">
        <v>162</v>
      </c>
      <c r="H11" s="13">
        <v>3085</v>
      </c>
      <c r="I11" s="13">
        <f>E11-H11</f>
        <v>13229.63</v>
      </c>
      <c r="J11" s="13">
        <v>0</v>
      </c>
      <c r="K11" s="13">
        <v>0</v>
      </c>
      <c r="L11" s="52">
        <f>I11-(J11+K11)</f>
        <v>13229.63</v>
      </c>
      <c r="M11" s="13">
        <v>13229.63</v>
      </c>
      <c r="N11" s="45" t="s">
        <v>60</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
    </row>
    <row r="12" spans="1:64" ht="30">
      <c r="A12" s="11" t="s">
        <v>99</v>
      </c>
      <c r="B12" s="11" t="s">
        <v>100</v>
      </c>
      <c r="C12" s="12">
        <v>41453</v>
      </c>
      <c r="D12" s="11">
        <v>20121638</v>
      </c>
      <c r="E12" s="13">
        <v>419205.39</v>
      </c>
      <c r="F12" s="11"/>
      <c r="G12" s="11" t="s">
        <v>88</v>
      </c>
      <c r="H12" s="13">
        <v>0</v>
      </c>
      <c r="I12" s="13">
        <f>E12-H12</f>
        <v>419205.39</v>
      </c>
      <c r="J12" s="13">
        <v>0</v>
      </c>
      <c r="K12" s="13">
        <v>24625</v>
      </c>
      <c r="L12" s="13">
        <f>I12-(J12+K12)</f>
        <v>394580.39</v>
      </c>
      <c r="M12" s="13"/>
      <c r="N12" s="12">
        <v>45657</v>
      </c>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20"/>
      <c r="AY12" s="18"/>
      <c r="AZ12" s="18"/>
      <c r="BA12" s="18"/>
      <c r="BB12" s="18"/>
      <c r="BC12" s="18"/>
      <c r="BD12" s="18"/>
      <c r="BE12" s="20"/>
      <c r="BF12" s="18"/>
      <c r="BG12" s="18"/>
      <c r="BH12" s="18"/>
      <c r="BI12" s="18"/>
      <c r="BJ12" s="18"/>
      <c r="BK12" s="18"/>
      <c r="BL12" s="3"/>
    </row>
    <row r="13" spans="1:64" ht="45">
      <c r="A13" s="11" t="s">
        <v>99</v>
      </c>
      <c r="B13" s="11" t="s">
        <v>104</v>
      </c>
      <c r="C13" s="12">
        <v>41253</v>
      </c>
      <c r="D13" s="11">
        <v>20120167</v>
      </c>
      <c r="E13" s="13">
        <v>376617.97</v>
      </c>
      <c r="F13" s="11"/>
      <c r="G13" s="11" t="s">
        <v>88</v>
      </c>
      <c r="H13" s="13">
        <v>0</v>
      </c>
      <c r="I13" s="13">
        <f>E13-H13</f>
        <v>376617.97</v>
      </c>
      <c r="J13" s="13">
        <v>0</v>
      </c>
      <c r="K13" s="13">
        <v>0</v>
      </c>
      <c r="L13" s="13">
        <f>I13-(J13+K13)</f>
        <v>376617.97</v>
      </c>
      <c r="M13" s="13"/>
      <c r="N13" s="12">
        <v>46301</v>
      </c>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20"/>
      <c r="AY13" s="18"/>
      <c r="AZ13" s="18"/>
      <c r="BA13" s="18"/>
      <c r="BB13" s="18"/>
      <c r="BC13" s="18"/>
      <c r="BD13" s="18"/>
      <c r="BE13" s="20"/>
      <c r="BF13" s="18"/>
      <c r="BG13" s="18"/>
      <c r="BH13" s="18"/>
      <c r="BI13" s="18"/>
      <c r="BJ13" s="18"/>
      <c r="BK13" s="18"/>
      <c r="BL13" s="3"/>
    </row>
    <row r="14" spans="1:64" ht="30">
      <c r="A14" s="11" t="s">
        <v>107</v>
      </c>
      <c r="B14" s="11" t="s">
        <v>108</v>
      </c>
      <c r="C14" s="12">
        <v>41563</v>
      </c>
      <c r="D14" s="11">
        <v>20130929</v>
      </c>
      <c r="E14" s="13">
        <v>15356.74</v>
      </c>
      <c r="F14" s="11"/>
      <c r="G14" s="11" t="s">
        <v>88</v>
      </c>
      <c r="H14" s="13">
        <v>10622.7</v>
      </c>
      <c r="I14" s="13">
        <f>E14-H14</f>
        <v>4734.0399999999991</v>
      </c>
      <c r="J14" s="13">
        <v>0</v>
      </c>
      <c r="K14" s="13">
        <v>4734.04</v>
      </c>
      <c r="L14" s="13">
        <f>I14-(J14+K14)</f>
        <v>0</v>
      </c>
      <c r="M14" s="13"/>
      <c r="N14" s="12"/>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20"/>
      <c r="AY14" s="18"/>
      <c r="AZ14" s="18"/>
      <c r="BA14" s="18"/>
      <c r="BB14" s="18"/>
      <c r="BC14" s="18"/>
      <c r="BD14" s="18"/>
      <c r="BE14" s="20"/>
      <c r="BF14" s="18"/>
      <c r="BG14" s="18"/>
      <c r="BH14" s="18"/>
      <c r="BI14" s="18"/>
      <c r="BJ14" s="18"/>
      <c r="BK14" s="18"/>
      <c r="BL14" s="3"/>
    </row>
    <row r="15" spans="1:64" ht="45">
      <c r="A15" s="11" t="s">
        <v>105</v>
      </c>
      <c r="B15" s="11" t="s">
        <v>106</v>
      </c>
      <c r="C15" s="12">
        <v>42344</v>
      </c>
      <c r="D15" s="11">
        <v>20142083</v>
      </c>
      <c r="E15" s="13">
        <v>7713.05</v>
      </c>
      <c r="F15" s="11"/>
      <c r="G15" s="11" t="s">
        <v>88</v>
      </c>
      <c r="H15" s="13">
        <v>0</v>
      </c>
      <c r="I15" s="13">
        <f>E15-H15</f>
        <v>7713.05</v>
      </c>
      <c r="J15" s="13">
        <v>0</v>
      </c>
      <c r="K15" s="13">
        <v>0</v>
      </c>
      <c r="L15" s="13">
        <f>I15-(J15+K15)</f>
        <v>7713.05</v>
      </c>
      <c r="M15" s="13"/>
      <c r="N15" s="12">
        <v>44518</v>
      </c>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20"/>
      <c r="AY15" s="18"/>
      <c r="AZ15" s="18"/>
      <c r="BA15" s="18"/>
      <c r="BB15" s="18"/>
      <c r="BC15" s="18"/>
      <c r="BD15" s="18"/>
      <c r="BE15" s="20"/>
      <c r="BF15" s="18"/>
      <c r="BG15" s="18"/>
      <c r="BH15" s="18"/>
      <c r="BI15" s="18"/>
      <c r="BJ15" s="18"/>
      <c r="BK15" s="18"/>
      <c r="BL15" s="3"/>
    </row>
    <row r="16" spans="1:64" ht="45">
      <c r="A16" s="11" t="s">
        <v>105</v>
      </c>
      <c r="B16" s="11" t="s">
        <v>106</v>
      </c>
      <c r="C16" s="12">
        <v>42345</v>
      </c>
      <c r="D16" s="11">
        <v>20142083</v>
      </c>
      <c r="E16" s="13">
        <v>2922.57</v>
      </c>
      <c r="F16" s="11"/>
      <c r="G16" s="11" t="s">
        <v>88</v>
      </c>
      <c r="H16" s="13">
        <v>0</v>
      </c>
      <c r="I16" s="13">
        <f>E16-H16</f>
        <v>2922.57</v>
      </c>
      <c r="J16" s="13">
        <v>0</v>
      </c>
      <c r="K16" s="13">
        <v>0</v>
      </c>
      <c r="L16" s="13">
        <f>I16-(J16+K16)</f>
        <v>2922.57</v>
      </c>
      <c r="M16" s="13"/>
      <c r="N16" s="12">
        <v>44791</v>
      </c>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0"/>
    </row>
    <row r="17" spans="1:64" ht="45">
      <c r="A17" s="11" t="s">
        <v>105</v>
      </c>
      <c r="B17" s="11" t="s">
        <v>106</v>
      </c>
      <c r="C17" s="12">
        <v>42345</v>
      </c>
      <c r="D17" s="11">
        <v>20142083</v>
      </c>
      <c r="E17" s="13">
        <v>5432.35</v>
      </c>
      <c r="F17" s="11"/>
      <c r="G17" s="11" t="s">
        <v>162</v>
      </c>
      <c r="H17" s="13">
        <v>0</v>
      </c>
      <c r="I17" s="13">
        <f>E17-H17</f>
        <v>5432.35</v>
      </c>
      <c r="J17" s="43">
        <v>0</v>
      </c>
      <c r="K17" s="13">
        <v>0</v>
      </c>
      <c r="L17" s="13">
        <f>I17-(J17+K17)</f>
        <v>5432.35</v>
      </c>
      <c r="M17" s="13"/>
      <c r="N17" s="44">
        <v>46617</v>
      </c>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0"/>
    </row>
    <row r="18" spans="1:64" ht="45">
      <c r="A18" s="11" t="s">
        <v>105</v>
      </c>
      <c r="B18" s="11" t="s">
        <v>106</v>
      </c>
      <c r="C18" s="12">
        <v>42345</v>
      </c>
      <c r="D18" s="11">
        <v>20142083</v>
      </c>
      <c r="E18" s="13">
        <v>14336.75</v>
      </c>
      <c r="F18" s="11"/>
      <c r="G18" s="11" t="s">
        <v>162</v>
      </c>
      <c r="H18" s="13">
        <v>0</v>
      </c>
      <c r="I18" s="13">
        <f>E18-H18</f>
        <v>14336.75</v>
      </c>
      <c r="J18" s="43">
        <v>0</v>
      </c>
      <c r="K18" s="13">
        <v>0</v>
      </c>
      <c r="L18" s="13">
        <f>I18-(J18+K18)</f>
        <v>14336.75</v>
      </c>
      <c r="M18" s="13"/>
      <c r="N18" s="44">
        <v>46344</v>
      </c>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0"/>
    </row>
    <row r="19" spans="1:64" ht="45">
      <c r="A19" s="11" t="s">
        <v>111</v>
      </c>
      <c r="B19" s="11" t="s">
        <v>112</v>
      </c>
      <c r="C19" s="38">
        <v>42382</v>
      </c>
      <c r="D19" s="36">
        <v>20130906</v>
      </c>
      <c r="E19" s="13">
        <v>352363.64</v>
      </c>
      <c r="F19" s="11"/>
      <c r="G19" s="11" t="s">
        <v>92</v>
      </c>
      <c r="H19" s="13">
        <v>0</v>
      </c>
      <c r="I19" s="13">
        <v>0</v>
      </c>
      <c r="J19" s="35">
        <v>352363.64</v>
      </c>
      <c r="K19" s="13">
        <v>32793.58</v>
      </c>
      <c r="L19" s="13">
        <f>J19-K19</f>
        <v>319570.06</v>
      </c>
      <c r="M19" s="13"/>
      <c r="N19" s="12">
        <v>45502</v>
      </c>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3"/>
    </row>
    <row r="20" spans="1:64" ht="30">
      <c r="A20" s="11" t="s">
        <v>111</v>
      </c>
      <c r="B20" s="11" t="s">
        <v>116</v>
      </c>
      <c r="C20" s="12">
        <v>42494</v>
      </c>
      <c r="D20" s="11">
        <v>20151517</v>
      </c>
      <c r="E20" s="13">
        <v>21514.58</v>
      </c>
      <c r="F20" s="11"/>
      <c r="G20" s="11" t="s">
        <v>88</v>
      </c>
      <c r="H20" s="13">
        <v>0</v>
      </c>
      <c r="I20" s="13">
        <v>0</v>
      </c>
      <c r="J20" s="13">
        <v>21514.58</v>
      </c>
      <c r="K20" s="13">
        <v>0</v>
      </c>
      <c r="L20" s="13">
        <v>21514.58</v>
      </c>
      <c r="M20" s="13"/>
      <c r="N20" s="12">
        <v>45595</v>
      </c>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3"/>
    </row>
    <row r="21" spans="1:64" ht="30">
      <c r="A21" s="11" t="s">
        <v>111</v>
      </c>
      <c r="B21" s="11" t="s">
        <v>116</v>
      </c>
      <c r="C21" s="12">
        <v>42494</v>
      </c>
      <c r="D21" s="11">
        <v>20151517</v>
      </c>
      <c r="E21" s="13">
        <v>18478.72</v>
      </c>
      <c r="F21" s="11"/>
      <c r="G21" s="11" t="s">
        <v>162</v>
      </c>
      <c r="H21" s="13">
        <v>0</v>
      </c>
      <c r="I21" s="13">
        <v>0</v>
      </c>
      <c r="J21" s="13">
        <v>18478.72</v>
      </c>
      <c r="K21" s="13">
        <v>0</v>
      </c>
      <c r="L21" s="13">
        <v>18478.72</v>
      </c>
      <c r="M21" s="13"/>
      <c r="N21" s="12">
        <v>47421</v>
      </c>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3"/>
    </row>
    <row r="22" spans="1:64" ht="30">
      <c r="A22" s="11" t="s">
        <v>117</v>
      </c>
      <c r="B22" s="11" t="s">
        <v>118</v>
      </c>
      <c r="C22" s="12">
        <v>40156</v>
      </c>
      <c r="D22" s="11">
        <v>20090853</v>
      </c>
      <c r="E22" s="13">
        <v>18372.64</v>
      </c>
      <c r="F22" s="11"/>
      <c r="G22" s="11" t="s">
        <v>88</v>
      </c>
      <c r="H22" s="13">
        <v>16856.4</v>
      </c>
      <c r="I22" s="13">
        <f>E22-H22</f>
        <v>1516.239999999998</v>
      </c>
      <c r="J22" s="13">
        <v>0</v>
      </c>
      <c r="K22" s="13">
        <v>0</v>
      </c>
      <c r="L22" s="13">
        <f>I22-(J22+K22)</f>
        <v>1516.239999999998</v>
      </c>
      <c r="M22" s="13"/>
      <c r="N22" s="12" t="s">
        <v>60</v>
      </c>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3"/>
    </row>
    <row r="23" spans="1:64" ht="30">
      <c r="A23" s="11" t="s">
        <v>120</v>
      </c>
      <c r="B23" s="11" t="s">
        <v>119</v>
      </c>
      <c r="C23" s="12">
        <v>39660</v>
      </c>
      <c r="D23" s="11">
        <v>20080561</v>
      </c>
      <c r="E23" s="13">
        <v>15896.94</v>
      </c>
      <c r="F23" s="11"/>
      <c r="G23" s="11" t="s">
        <v>88</v>
      </c>
      <c r="H23" s="13">
        <v>0</v>
      </c>
      <c r="I23" s="13">
        <f>E23-H23</f>
        <v>15896.94</v>
      </c>
      <c r="J23" s="13">
        <v>0</v>
      </c>
      <c r="K23" s="13">
        <v>0</v>
      </c>
      <c r="L23" s="13">
        <f>I23-(J23+K23)</f>
        <v>15896.94</v>
      </c>
      <c r="M23" s="13"/>
      <c r="N23" s="12" t="s">
        <v>60</v>
      </c>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3"/>
    </row>
    <row r="24" spans="1:64" ht="30">
      <c r="A24" s="11" t="s">
        <v>121</v>
      </c>
      <c r="B24" s="11" t="s">
        <v>122</v>
      </c>
      <c r="C24" s="12">
        <v>41990</v>
      </c>
      <c r="D24" s="11">
        <v>20141634</v>
      </c>
      <c r="E24" s="13">
        <v>15000</v>
      </c>
      <c r="F24" s="11"/>
      <c r="G24" s="11" t="s">
        <v>88</v>
      </c>
      <c r="H24" s="13">
        <v>13682.9</v>
      </c>
      <c r="I24" s="13">
        <f>E24-H24</f>
        <v>1317.1000000000004</v>
      </c>
      <c r="J24" s="13">
        <v>0</v>
      </c>
      <c r="K24" s="13">
        <v>0</v>
      </c>
      <c r="L24" s="13">
        <f>I24-(J24+K24)</f>
        <v>1317.1000000000004</v>
      </c>
      <c r="M24" s="13"/>
      <c r="N24" s="12" t="s">
        <v>60</v>
      </c>
      <c r="O24" s="17"/>
      <c r="P24" s="17"/>
      <c r="Q24" s="17"/>
      <c r="R24" s="17"/>
      <c r="S24" s="17"/>
      <c r="T24" s="17"/>
      <c r="U24" s="17"/>
      <c r="V24" s="16"/>
      <c r="W24" s="17"/>
      <c r="X24" s="16"/>
      <c r="Y24" s="17"/>
      <c r="Z24" s="17"/>
      <c r="AA24" s="17"/>
      <c r="AB24" s="16"/>
      <c r="AC24" s="17"/>
      <c r="AD24" s="17"/>
      <c r="AE24" s="17"/>
      <c r="AF24" s="17"/>
      <c r="AG24" s="17"/>
      <c r="AH24" s="17"/>
      <c r="AI24" s="16"/>
      <c r="AJ24" s="17"/>
      <c r="AK24" s="17"/>
      <c r="AL24" s="17"/>
      <c r="AM24" s="17"/>
      <c r="AN24" s="17"/>
      <c r="AO24" s="17"/>
      <c r="AP24" s="17"/>
      <c r="AQ24" s="17"/>
      <c r="AR24" s="17"/>
      <c r="AS24" s="17"/>
      <c r="AT24" s="17"/>
      <c r="AU24" s="17"/>
      <c r="AV24" s="16"/>
      <c r="AW24" s="17"/>
      <c r="AX24" s="16"/>
      <c r="AY24" s="17"/>
      <c r="AZ24" s="17"/>
      <c r="BA24" s="17"/>
      <c r="BB24" s="17"/>
      <c r="BC24" s="17"/>
      <c r="BD24" s="17"/>
      <c r="BE24" s="16"/>
      <c r="BF24" s="17"/>
      <c r="BG24" s="17"/>
      <c r="BH24" s="17"/>
      <c r="BI24" s="17"/>
      <c r="BJ24" s="17"/>
      <c r="BK24" s="17"/>
      <c r="BL24" s="1"/>
    </row>
    <row r="25" spans="1:14" ht="30">
      <c r="A25" s="11" t="s">
        <v>121</v>
      </c>
      <c r="B25" s="11" t="s">
        <v>123</v>
      </c>
      <c r="C25" s="12">
        <v>42283</v>
      </c>
      <c r="D25" s="11">
        <v>20141134</v>
      </c>
      <c r="E25" s="13">
        <v>142930.23</v>
      </c>
      <c r="F25" s="11"/>
      <c r="G25" s="11" t="s">
        <v>88</v>
      </c>
      <c r="H25" s="13">
        <v>105734.93</v>
      </c>
      <c r="I25" s="13">
        <f>E25-H25</f>
        <v>37195.300000000017</v>
      </c>
      <c r="J25" s="13">
        <v>0</v>
      </c>
      <c r="K25" s="13">
        <v>0</v>
      </c>
      <c r="L25" s="13">
        <f>I25-(J25+K25)</f>
        <v>37195.300000000017</v>
      </c>
      <c r="M25" s="13"/>
      <c r="N25" s="12" t="s">
        <v>60</v>
      </c>
    </row>
    <row r="26" spans="1:14" ht="30">
      <c r="A26" s="11" t="s">
        <v>124</v>
      </c>
      <c r="B26" s="11" t="s">
        <v>125</v>
      </c>
      <c r="C26" s="12">
        <v>42992</v>
      </c>
      <c r="D26" s="11">
        <v>20161770</v>
      </c>
      <c r="E26" s="13">
        <v>247792.81</v>
      </c>
      <c r="F26" s="11"/>
      <c r="G26" s="11" t="s">
        <v>92</v>
      </c>
      <c r="H26" s="13">
        <v>0</v>
      </c>
      <c r="I26" s="13">
        <v>0</v>
      </c>
      <c r="J26" s="13">
        <v>247792.81</v>
      </c>
      <c r="K26" s="13">
        <v>12500</v>
      </c>
      <c r="L26" s="13">
        <v>235292.81</v>
      </c>
      <c r="M26" s="13"/>
      <c r="N26" s="12">
        <v>45574</v>
      </c>
    </row>
    <row r="27" spans="1:14" ht="30">
      <c r="A27" s="11" t="s">
        <v>124</v>
      </c>
      <c r="B27" s="11" t="s">
        <v>125</v>
      </c>
      <c r="C27" s="12">
        <v>42992</v>
      </c>
      <c r="D27" s="11">
        <v>20161770</v>
      </c>
      <c r="E27" s="13">
        <v>288919.9</v>
      </c>
      <c r="F27" s="11"/>
      <c r="G27" s="11" t="s">
        <v>162</v>
      </c>
      <c r="H27" s="13">
        <v>0</v>
      </c>
      <c r="I27" s="13">
        <v>0</v>
      </c>
      <c r="J27" s="13">
        <v>288919</v>
      </c>
      <c r="K27" s="13">
        <v>0</v>
      </c>
      <c r="L27" s="13">
        <v>288919</v>
      </c>
      <c r="M27" s="13">
        <v>288919.9</v>
      </c>
      <c r="N27" s="12">
        <v>47400</v>
      </c>
    </row>
    <row r="28" spans="1:14" ht="45">
      <c r="A28" s="11" t="s">
        <v>126</v>
      </c>
      <c r="B28" s="11" t="s">
        <v>127</v>
      </c>
      <c r="C28" s="12">
        <v>41439</v>
      </c>
      <c r="D28" s="11">
        <v>20121604</v>
      </c>
      <c r="E28" s="13">
        <v>177209.06</v>
      </c>
      <c r="F28" s="11"/>
      <c r="G28" s="11" t="s">
        <v>88</v>
      </c>
      <c r="H28" s="13">
        <v>173071.36</v>
      </c>
      <c r="I28" s="13">
        <f>E28-H28</f>
        <v>4137.7000000000116</v>
      </c>
      <c r="J28" s="13">
        <v>0</v>
      </c>
      <c r="K28" s="13">
        <v>0</v>
      </c>
      <c r="L28" s="13">
        <f>I28-(J28+K28)</f>
        <v>4137.7000000000116</v>
      </c>
      <c r="M28" s="13"/>
      <c r="N28" s="12" t="s">
        <v>60</v>
      </c>
    </row>
    <row r="29" spans="1:14" ht="30">
      <c r="A29" s="11" t="s">
        <v>128</v>
      </c>
      <c r="B29" s="11" t="s">
        <v>129</v>
      </c>
      <c r="C29" s="12">
        <v>40150</v>
      </c>
      <c r="D29" s="11">
        <v>20090792</v>
      </c>
      <c r="E29" s="13">
        <v>9799.91</v>
      </c>
      <c r="F29" s="11"/>
      <c r="G29" s="11" t="s">
        <v>88</v>
      </c>
      <c r="H29" s="13">
        <v>0</v>
      </c>
      <c r="I29" s="13">
        <f>E29-H29</f>
        <v>9799.91</v>
      </c>
      <c r="J29" s="13">
        <v>0</v>
      </c>
      <c r="K29" s="13">
        <v>0</v>
      </c>
      <c r="L29" s="13">
        <f>I29-(J29+K29)</f>
        <v>9799.91</v>
      </c>
      <c r="M29" s="13"/>
      <c r="N29" s="12" t="s">
        <v>60</v>
      </c>
    </row>
    <row r="30" spans="1:14" ht="30">
      <c r="A30" s="11" t="s">
        <v>128</v>
      </c>
      <c r="B30" s="11" t="s">
        <v>130</v>
      </c>
      <c r="C30" s="12">
        <v>42198</v>
      </c>
      <c r="D30" s="11">
        <v>20150131</v>
      </c>
      <c r="E30" s="13">
        <v>30575.72</v>
      </c>
      <c r="F30" s="11"/>
      <c r="G30" s="11" t="s">
        <v>88</v>
      </c>
      <c r="H30" s="13">
        <v>7116.71</v>
      </c>
      <c r="I30" s="13">
        <f>E30-H30</f>
        <v>23459.010000000002</v>
      </c>
      <c r="J30" s="13">
        <v>0</v>
      </c>
      <c r="K30" s="13">
        <v>15928.49</v>
      </c>
      <c r="L30" s="13">
        <f>I30-(J30+K30)</f>
        <v>7530.5200000000023</v>
      </c>
      <c r="M30" s="13"/>
      <c r="N30" s="12">
        <v>45033</v>
      </c>
    </row>
    <row r="31" spans="1:14" ht="30">
      <c r="A31" s="11" t="s">
        <v>128</v>
      </c>
      <c r="B31" s="11" t="s">
        <v>130</v>
      </c>
      <c r="C31" s="12">
        <v>42198</v>
      </c>
      <c r="D31" s="11">
        <v>20150131</v>
      </c>
      <c r="E31" s="13">
        <v>37247.67</v>
      </c>
      <c r="F31" s="11"/>
      <c r="G31" s="11" t="s">
        <v>162</v>
      </c>
      <c r="H31" s="13">
        <v>0</v>
      </c>
      <c r="I31" s="13">
        <f>E31-H31</f>
        <v>37247.67</v>
      </c>
      <c r="J31" s="13">
        <v>0</v>
      </c>
      <c r="K31" s="13">
        <v>0</v>
      </c>
      <c r="L31" s="13">
        <f>I31-(J31+K31)</f>
        <v>37247.67</v>
      </c>
      <c r="M31" s="13">
        <v>37247.67</v>
      </c>
      <c r="N31" s="12">
        <v>45033</v>
      </c>
    </row>
    <row r="32" spans="1:14" s="50" customFormat="1" ht="30">
      <c r="A32" s="45" t="s">
        <v>128</v>
      </c>
      <c r="B32" s="45" t="s">
        <v>167</v>
      </c>
      <c r="C32" s="44">
        <v>42931</v>
      </c>
      <c r="D32" s="45">
        <v>20170222</v>
      </c>
      <c r="E32" s="52">
        <v>10414.41</v>
      </c>
      <c r="F32" s="45"/>
      <c r="G32" s="45" t="s">
        <v>162</v>
      </c>
      <c r="H32" s="52">
        <v>0</v>
      </c>
      <c r="I32" s="52">
        <f>E32-H32</f>
        <v>10414.41</v>
      </c>
      <c r="J32" s="52">
        <v>0</v>
      </c>
      <c r="K32" s="52">
        <v>0</v>
      </c>
      <c r="L32" s="52">
        <v>10423.41</v>
      </c>
      <c r="M32" s="52">
        <v>10423.41</v>
      </c>
      <c r="N32" s="44">
        <v>45139</v>
      </c>
    </row>
    <row r="33" spans="1:14" s="50" customFormat="1" ht="30">
      <c r="A33" s="45" t="s">
        <v>128</v>
      </c>
      <c r="B33" s="45" t="s">
        <v>167</v>
      </c>
      <c r="C33" s="44">
        <v>42931</v>
      </c>
      <c r="D33" s="45">
        <v>20170222</v>
      </c>
      <c r="E33" s="52">
        <v>10864.19</v>
      </c>
      <c r="F33" s="45"/>
      <c r="G33" s="45" t="s">
        <v>88</v>
      </c>
      <c r="H33" s="52">
        <v>0</v>
      </c>
      <c r="I33" s="52">
        <f>E33-H33</f>
        <v>10864.19</v>
      </c>
      <c r="J33" s="52">
        <v>0</v>
      </c>
      <c r="K33" s="52">
        <v>0</v>
      </c>
      <c r="L33" s="52">
        <f>I33-(J33+K33)</f>
        <v>10864.19</v>
      </c>
      <c r="M33" s="52"/>
      <c r="N33" s="44">
        <v>45139</v>
      </c>
    </row>
    <row r="34" spans="1:14" ht="30">
      <c r="A34" s="11" t="s">
        <v>138</v>
      </c>
      <c r="B34" s="11" t="s">
        <v>127</v>
      </c>
      <c r="C34" s="12">
        <v>42789</v>
      </c>
      <c r="D34" s="11">
        <v>20151061</v>
      </c>
      <c r="E34" s="13">
        <v>41512.59</v>
      </c>
      <c r="F34" s="11"/>
      <c r="G34" s="11" t="s">
        <v>139</v>
      </c>
      <c r="H34" s="13">
        <v>13879.98</v>
      </c>
      <c r="I34" s="13">
        <f>E34-H34</f>
        <v>27632.609999999997</v>
      </c>
      <c r="J34" s="13">
        <v>0</v>
      </c>
      <c r="K34" s="13">
        <v>13983.83</v>
      </c>
      <c r="L34" s="13">
        <f>I34-(J34+K34)</f>
        <v>13648.779999999997</v>
      </c>
      <c r="M34" s="13"/>
      <c r="N34" s="12">
        <v>45218</v>
      </c>
    </row>
    <row r="35" spans="1:14" ht="30">
      <c r="A35" s="11" t="s">
        <v>138</v>
      </c>
      <c r="B35" s="11" t="s">
        <v>127</v>
      </c>
      <c r="C35" s="12">
        <v>42789</v>
      </c>
      <c r="D35" s="11">
        <v>20151061</v>
      </c>
      <c r="E35" s="13">
        <v>8037.25</v>
      </c>
      <c r="F35" s="11"/>
      <c r="G35" s="11" t="s">
        <v>162</v>
      </c>
      <c r="H35" s="13">
        <v>0</v>
      </c>
      <c r="I35" s="13">
        <v>0</v>
      </c>
      <c r="J35" s="13">
        <v>8037.25</v>
      </c>
      <c r="K35" s="13">
        <v>0</v>
      </c>
      <c r="L35" s="13">
        <v>8037.25</v>
      </c>
      <c r="M35" s="13"/>
      <c r="N35" s="12">
        <v>47555</v>
      </c>
    </row>
    <row r="36" spans="1:14" ht="30">
      <c r="A36" s="11" t="s">
        <v>171</v>
      </c>
      <c r="B36" s="11" t="s">
        <v>172</v>
      </c>
      <c r="C36" s="12">
        <v>41038</v>
      </c>
      <c r="D36" s="11">
        <v>20101590</v>
      </c>
      <c r="E36" s="13">
        <v>65224.23</v>
      </c>
      <c r="F36" s="11"/>
      <c r="G36" s="11" t="s">
        <v>88</v>
      </c>
      <c r="H36" s="13">
        <v>0</v>
      </c>
      <c r="I36" s="13">
        <v>65224.23</v>
      </c>
      <c r="J36" s="13">
        <v>0</v>
      </c>
      <c r="K36" s="13">
        <v>65224.23</v>
      </c>
      <c r="L36" s="13">
        <f>I36-(J36+K36)</f>
        <v>0</v>
      </c>
      <c r="M36" s="13"/>
      <c r="N36" s="12"/>
    </row>
    <row r="37" spans="1:14" ht="30">
      <c r="A37" s="11" t="s">
        <v>171</v>
      </c>
      <c r="B37" s="11" t="s">
        <v>177</v>
      </c>
      <c r="C37" s="12">
        <v>42276</v>
      </c>
      <c r="D37" s="11">
        <v>20141505</v>
      </c>
      <c r="E37" s="13">
        <v>21500</v>
      </c>
      <c r="F37" s="11"/>
      <c r="G37" s="11" t="s">
        <v>88</v>
      </c>
      <c r="H37" s="13">
        <v>0</v>
      </c>
      <c r="I37" s="13">
        <v>21500</v>
      </c>
      <c r="J37" s="13">
        <v>0</v>
      </c>
      <c r="K37" s="13">
        <v>21500</v>
      </c>
      <c r="L37" s="13">
        <f>I37-(J37+K37)</f>
        <v>0</v>
      </c>
      <c r="M37" s="13"/>
      <c r="N37" s="12"/>
    </row>
    <row r="38" spans="1:15" ht="30">
      <c r="A38" s="11" t="s">
        <v>171</v>
      </c>
      <c r="B38" s="11" t="s">
        <v>177</v>
      </c>
      <c r="C38" s="12">
        <v>42276</v>
      </c>
      <c r="D38" s="11">
        <v>20141505</v>
      </c>
      <c r="E38" s="13">
        <v>10848</v>
      </c>
      <c r="F38" s="11"/>
      <c r="G38" s="11" t="s">
        <v>162</v>
      </c>
      <c r="H38" s="13">
        <v>610</v>
      </c>
      <c r="I38" s="13">
        <f>E38-H38</f>
        <v>10238</v>
      </c>
      <c r="J38" s="13">
        <v>0</v>
      </c>
      <c r="K38" s="13">
        <v>10238</v>
      </c>
      <c r="L38" s="13">
        <v>0</v>
      </c>
      <c r="M38" s="13"/>
      <c r="N38" s="12" t="s">
        <v>60</v>
      </c>
      <c r="O38" s="50"/>
    </row>
    <row r="39" spans="1:15" ht="45">
      <c r="A39" s="11" t="s">
        <v>143</v>
      </c>
      <c r="B39" s="11" t="s">
        <v>145</v>
      </c>
      <c r="C39" s="12">
        <v>42597</v>
      </c>
      <c r="D39" s="11">
        <v>20150991</v>
      </c>
      <c r="E39" s="13">
        <v>175000</v>
      </c>
      <c r="F39" s="11"/>
      <c r="G39" s="11" t="s">
        <v>144</v>
      </c>
      <c r="H39" s="13">
        <v>0</v>
      </c>
      <c r="I39" s="13">
        <v>0</v>
      </c>
      <c r="J39" s="13">
        <v>175000</v>
      </c>
      <c r="K39" s="13"/>
      <c r="L39" s="13">
        <v>175000</v>
      </c>
      <c r="M39" s="13"/>
      <c r="N39" s="12" t="s">
        <v>60</v>
      </c>
      <c r="O39" s="50"/>
    </row>
    <row r="40" spans="1:15" ht="45">
      <c r="A40" s="11" t="s">
        <v>143</v>
      </c>
      <c r="B40" s="11" t="s">
        <v>145</v>
      </c>
      <c r="C40" s="12">
        <v>43573</v>
      </c>
      <c r="D40" s="11">
        <v>20171221</v>
      </c>
      <c r="E40" s="13">
        <v>70424.24</v>
      </c>
      <c r="F40" s="11"/>
      <c r="G40" s="11" t="s">
        <v>144</v>
      </c>
      <c r="H40" s="13">
        <v>0</v>
      </c>
      <c r="I40" s="13">
        <v>0</v>
      </c>
      <c r="J40" s="13">
        <v>70424.24</v>
      </c>
      <c r="K40" s="13"/>
      <c r="L40" s="13">
        <v>70424.24</v>
      </c>
      <c r="M40" s="13"/>
      <c r="N40" s="11" t="s">
        <v>60</v>
      </c>
      <c r="O40" s="50"/>
    </row>
    <row r="41" spans="1:14" ht="30">
      <c r="A41" s="11" t="s">
        <v>146</v>
      </c>
      <c r="B41" s="12" t="s">
        <v>147</v>
      </c>
      <c r="C41" s="12">
        <v>42305</v>
      </c>
      <c r="D41" s="11">
        <v>920758</v>
      </c>
      <c r="E41" s="13">
        <v>100000</v>
      </c>
      <c r="F41" s="11"/>
      <c r="G41" s="11" t="s">
        <v>148</v>
      </c>
      <c r="H41" s="13">
        <v>15805</v>
      </c>
      <c r="I41" s="13">
        <f>E41-H41</f>
        <v>84195</v>
      </c>
      <c r="J41" s="13">
        <v>0</v>
      </c>
      <c r="K41" s="13">
        <v>13000.07</v>
      </c>
      <c r="L41" s="13">
        <f>I41-(J41+K41)</f>
        <v>71194.93</v>
      </c>
      <c r="M41" s="13"/>
      <c r="N41" s="44"/>
    </row>
    <row r="42" spans="1:14" ht="30">
      <c r="A42" s="11" t="s">
        <v>159</v>
      </c>
      <c r="B42" s="11" t="s">
        <v>160</v>
      </c>
      <c r="C42" s="12">
        <v>42265</v>
      </c>
      <c r="D42" s="11">
        <v>20150188</v>
      </c>
      <c r="E42" s="13">
        <v>3566.38</v>
      </c>
      <c r="F42" s="11"/>
      <c r="G42" s="11" t="s">
        <v>90</v>
      </c>
      <c r="H42" s="13">
        <v>0</v>
      </c>
      <c r="I42" s="13">
        <v>0</v>
      </c>
      <c r="J42" s="13">
        <v>3566.36</v>
      </c>
      <c r="K42" s="13">
        <v>0</v>
      </c>
      <c r="L42" s="13">
        <v>3566.38</v>
      </c>
      <c r="M42" s="13"/>
      <c r="N42" s="12">
        <v>47351</v>
      </c>
    </row>
    <row r="43" spans="1:14" ht="30">
      <c r="A43" s="11" t="s">
        <v>159</v>
      </c>
      <c r="B43" s="11" t="s">
        <v>160</v>
      </c>
      <c r="C43" s="12">
        <v>42265</v>
      </c>
      <c r="D43" s="11">
        <v>20150188</v>
      </c>
      <c r="E43" s="13">
        <v>17629</v>
      </c>
      <c r="F43" s="11"/>
      <c r="G43" s="11" t="s">
        <v>161</v>
      </c>
      <c r="H43" s="13">
        <v>0</v>
      </c>
      <c r="I43" s="13">
        <v>0</v>
      </c>
      <c r="J43" s="13">
        <v>17629</v>
      </c>
      <c r="K43" s="13">
        <v>0</v>
      </c>
      <c r="L43" s="13">
        <v>17629</v>
      </c>
      <c r="M43" s="13"/>
      <c r="N43" s="12">
        <v>47351</v>
      </c>
    </row>
    <row r="44" spans="1:14" ht="30">
      <c r="A44" s="11" t="s">
        <v>159</v>
      </c>
      <c r="B44" s="11" t="s">
        <v>160</v>
      </c>
      <c r="C44" s="12">
        <v>42265</v>
      </c>
      <c r="D44" s="11">
        <v>20150188</v>
      </c>
      <c r="E44" s="13">
        <v>804.87</v>
      </c>
      <c r="F44" s="11"/>
      <c r="G44" s="11" t="s">
        <v>93</v>
      </c>
      <c r="H44" s="13">
        <v>0</v>
      </c>
      <c r="I44" s="13">
        <v>0</v>
      </c>
      <c r="J44" s="13">
        <v>804.87</v>
      </c>
      <c r="K44" s="13">
        <v>0</v>
      </c>
      <c r="L44" s="13">
        <v>804.87</v>
      </c>
      <c r="M44" s="13"/>
      <c r="N44" s="12">
        <v>47351</v>
      </c>
    </row>
    <row r="45" spans="1:14" ht="30">
      <c r="A45" s="11" t="s">
        <v>159</v>
      </c>
      <c r="B45" s="11" t="s">
        <v>160</v>
      </c>
      <c r="C45" s="12">
        <v>42265</v>
      </c>
      <c r="D45" s="11">
        <v>20150188</v>
      </c>
      <c r="E45" s="13">
        <v>10000</v>
      </c>
      <c r="F45" s="11"/>
      <c r="G45" s="11" t="s">
        <v>162</v>
      </c>
      <c r="H45" s="13">
        <v>0</v>
      </c>
      <c r="I45" s="13">
        <v>0</v>
      </c>
      <c r="J45" s="13">
        <v>10000</v>
      </c>
      <c r="K45" s="13">
        <v>0</v>
      </c>
      <c r="L45" s="13">
        <v>10000</v>
      </c>
      <c r="M45" s="13"/>
      <c r="N45" s="12">
        <v>47462</v>
      </c>
    </row>
    <row r="46" spans="1:14" ht="30">
      <c r="A46" s="11" t="s">
        <v>159</v>
      </c>
      <c r="B46" s="11" t="s">
        <v>160</v>
      </c>
      <c r="C46" s="12">
        <v>42265</v>
      </c>
      <c r="D46" s="11">
        <v>20150188</v>
      </c>
      <c r="E46" s="13">
        <v>10000</v>
      </c>
      <c r="F46" s="11"/>
      <c r="G46" s="11" t="s">
        <v>162</v>
      </c>
      <c r="H46" s="13">
        <v>0</v>
      </c>
      <c r="I46" s="13">
        <v>0</v>
      </c>
      <c r="J46" s="13">
        <v>10000</v>
      </c>
      <c r="K46" s="13">
        <v>0</v>
      </c>
      <c r="L46" s="13">
        <v>10000</v>
      </c>
      <c r="M46" s="13"/>
      <c r="N46" s="12">
        <v>47521</v>
      </c>
    </row>
    <row r="47" spans="1:14" ht="30">
      <c r="A47" s="11" t="s">
        <v>159</v>
      </c>
      <c r="B47" s="11" t="s">
        <v>166</v>
      </c>
      <c r="C47" s="12">
        <v>42823</v>
      </c>
      <c r="D47" s="11">
        <v>20151659</v>
      </c>
      <c r="E47" s="13">
        <v>26466.67</v>
      </c>
      <c r="F47" s="11"/>
      <c r="G47" s="11" t="s">
        <v>162</v>
      </c>
      <c r="H47" s="13">
        <v>0</v>
      </c>
      <c r="I47" s="13">
        <v>0</v>
      </c>
      <c r="J47" s="13">
        <v>26466.67</v>
      </c>
      <c r="K47" s="13">
        <v>0</v>
      </c>
      <c r="L47" s="13">
        <v>26466.67</v>
      </c>
      <c r="M47" s="13">
        <v>26466.67</v>
      </c>
      <c r="N47" s="12">
        <v>45601</v>
      </c>
    </row>
    <row r="48" spans="1:14" ht="45">
      <c r="A48" s="11" t="s">
        <v>163</v>
      </c>
      <c r="B48" s="11" t="s">
        <v>206</v>
      </c>
      <c r="C48" s="12">
        <v>36307</v>
      </c>
      <c r="D48" s="11">
        <v>980955</v>
      </c>
      <c r="E48" s="13">
        <v>51876</v>
      </c>
      <c r="F48" s="11"/>
      <c r="G48" s="11" t="s">
        <v>144</v>
      </c>
      <c r="H48" s="13">
        <v>21511</v>
      </c>
      <c r="I48" s="13">
        <v>30365</v>
      </c>
      <c r="J48" s="13">
        <v>0</v>
      </c>
      <c r="K48" s="13">
        <v>30365</v>
      </c>
      <c r="L48" s="13">
        <v>0</v>
      </c>
      <c r="M48" s="13"/>
      <c r="N48" s="44" t="s">
        <v>60</v>
      </c>
    </row>
    <row r="49" spans="1:14" ht="30">
      <c r="A49" s="11" t="s">
        <v>163</v>
      </c>
      <c r="B49" s="11" t="s">
        <v>164</v>
      </c>
      <c r="C49" s="12">
        <v>41159</v>
      </c>
      <c r="D49" s="11">
        <v>20111370</v>
      </c>
      <c r="E49" s="13">
        <v>74498.28</v>
      </c>
      <c r="F49" s="11"/>
      <c r="G49" s="11" t="s">
        <v>88</v>
      </c>
      <c r="H49" s="13">
        <v>52845.05</v>
      </c>
      <c r="I49" s="13">
        <f>E49-H49</f>
        <v>21653.229999999996</v>
      </c>
      <c r="J49" s="13">
        <v>0</v>
      </c>
      <c r="K49" s="13">
        <v>0</v>
      </c>
      <c r="L49" s="13">
        <f>I49-(J49+K49)</f>
        <v>21653.229999999996</v>
      </c>
      <c r="M49" s="13"/>
      <c r="N49" s="45" t="s">
        <v>60</v>
      </c>
    </row>
    <row r="50" spans="1:14" ht="30">
      <c r="A50" s="11" t="s">
        <v>163</v>
      </c>
      <c r="B50" s="11" t="s">
        <v>165</v>
      </c>
      <c r="C50" s="12">
        <v>41318</v>
      </c>
      <c r="D50" s="11">
        <v>20120887</v>
      </c>
      <c r="E50" s="13">
        <v>57821.47</v>
      </c>
      <c r="F50" s="11"/>
      <c r="G50" s="11" t="s">
        <v>88</v>
      </c>
      <c r="H50" s="13">
        <v>30381.87</v>
      </c>
      <c r="I50" s="13">
        <f>E50-H50</f>
        <v>27439.600000000002</v>
      </c>
      <c r="J50" s="13">
        <v>0</v>
      </c>
      <c r="K50" s="13">
        <v>0</v>
      </c>
      <c r="L50" s="13">
        <f>I50-(J50+K50)</f>
        <v>27439.600000000002</v>
      </c>
      <c r="M50" s="13"/>
      <c r="N50" s="12">
        <v>45172</v>
      </c>
    </row>
    <row r="51" spans="1:14">
      <c r="A51" s="11"/>
      <c r="B51" s="11"/>
      <c r="C51" s="12"/>
      <c r="D51" s="11"/>
      <c r="E51" s="13"/>
      <c r="F51" s="11"/>
      <c r="G51" s="11"/>
      <c r="H51" s="15"/>
      <c r="I51" s="15"/>
      <c r="J51" s="13"/>
      <c r="K51" s="13"/>
      <c r="L51" s="13"/>
      <c r="M51" s="13"/>
      <c r="N51" s="11"/>
    </row>
    <row r="52" spans="1:14">
      <c r="A52" s="11"/>
      <c r="B52" s="11"/>
      <c r="C52" s="12"/>
      <c r="D52" s="11"/>
      <c r="E52" s="13"/>
      <c r="F52" s="11"/>
      <c r="G52" s="11"/>
      <c r="H52" s="13"/>
      <c r="I52" s="13"/>
      <c r="J52" s="13"/>
      <c r="K52" s="13"/>
      <c r="L52" s="13"/>
      <c r="M52" s="13"/>
      <c r="N52" s="12"/>
    </row>
    <row r="53" spans="1:14">
      <c r="A53" s="11"/>
      <c r="B53" s="11"/>
      <c r="C53" s="12"/>
      <c r="D53" s="11"/>
      <c r="E53" s="13"/>
      <c r="F53" s="11"/>
      <c r="G53" s="11"/>
      <c r="H53" s="13"/>
      <c r="I53" s="13"/>
      <c r="J53" s="13"/>
      <c r="K53" s="13"/>
      <c r="L53" s="13"/>
      <c r="M53" s="13"/>
      <c r="N53" s="12"/>
    </row>
    <row r="54" spans="1:14">
      <c r="A54" s="11"/>
      <c r="B54" s="11"/>
      <c r="C54" s="12"/>
      <c r="D54" s="11"/>
      <c r="E54" s="13"/>
      <c r="F54" s="11"/>
      <c r="G54" s="11"/>
      <c r="H54" s="13"/>
      <c r="I54" s="13"/>
      <c r="J54" s="13"/>
      <c r="K54" s="13"/>
      <c r="L54" s="13"/>
      <c r="M54" s="13"/>
      <c r="N54" s="12"/>
    </row>
    <row r="55" spans="1:14">
      <c r="A55" s="1"/>
      <c r="B55" s="1"/>
      <c r="C55" s="39"/>
      <c r="D55" s="1"/>
      <c r="E55" s="3"/>
      <c r="F55" s="1"/>
      <c r="G55" s="1"/>
      <c r="H55" s="3"/>
      <c r="I55" s="3">
        <f>SUM(I2:I54)</f>
        <v>1358827.26</v>
      </c>
      <c r="J55" s="10">
        <f>SUM(J2:J54)</f>
        <v>1303117.0200000003</v>
      </c>
      <c r="K55" s="3">
        <f>SUM(K2:K54)</f>
        <v>253052.83000000002</v>
      </c>
      <c r="L55" s="3">
        <f>SUM(L2:L54)</f>
        <v>2408900.47</v>
      </c>
      <c r="M55" s="3">
        <f>SUM(M2:M54)</f>
        <v>376287.27999999997</v>
      </c>
      <c r="N55" s="1"/>
    </row>
  </sheetData>
  <autoFilter ref="A1:N50"/>
  <pageMargins left="0.7" right="0.7" top="0.75" bottom="0.75" header="0.3" footer="0.3"/>
  <pageSetup paperSize="8" scale="65"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E13"/>
  <sheetViews>
    <sheetView view="normal" workbookViewId="0">
      <selection pane="topLeft" activeCell="D12" sqref="D12"/>
    </sheetView>
  </sheetViews>
  <sheetFormatPr defaultRowHeight="15"/>
  <cols>
    <col min="1" max="1" width="14.140625" style="1" customWidth="1"/>
    <col min="2" max="2" width="43" customWidth="1"/>
    <col min="3" max="3" width="14.5703125" style="1" customWidth="1"/>
    <col min="4" max="4" width="11.140625" style="3" bestFit="1" customWidth="1"/>
    <col min="5" max="5" width="25.27734375" style="1" customWidth="1"/>
  </cols>
  <sheetData>
    <row r="2" spans="1:5" ht="105" customHeight="1">
      <c r="A2" s="5" t="s">
        <v>38</v>
      </c>
      <c r="B2" s="5" t="s">
        <v>14</v>
      </c>
      <c r="C2" s="5"/>
      <c r="D2" s="4"/>
      <c r="E2" s="5"/>
    </row>
    <row r="3" spans="1:5">
      <c r="A3" s="5"/>
      <c r="B3" s="2"/>
      <c r="C3" s="5"/>
      <c r="D3" s="4"/>
      <c r="E3" s="5"/>
    </row>
    <row r="4" spans="1:5">
      <c r="A4" s="5"/>
      <c r="B4" s="2"/>
      <c r="C4" s="5"/>
      <c r="D4" s="4"/>
      <c r="E4" s="5"/>
    </row>
    <row r="5" spans="1:5" ht="30">
      <c r="A5" s="5" t="s">
        <v>30</v>
      </c>
      <c r="B5" s="2" t="s">
        <v>40</v>
      </c>
      <c r="C5" s="5" t="s">
        <v>41</v>
      </c>
      <c r="D5" s="4" t="s">
        <v>42</v>
      </c>
      <c r="E5" s="5" t="s">
        <v>44</v>
      </c>
    </row>
    <row r="6" spans="1:5" ht="30">
      <c r="A6" s="5" t="s">
        <v>83</v>
      </c>
      <c r="B6" s="2" t="s">
        <v>200</v>
      </c>
      <c r="C6" s="1" t="s">
        <v>201</v>
      </c>
      <c r="D6" s="53">
        <v>13229.63</v>
      </c>
      <c r="E6" s="5" t="s">
        <v>202</v>
      </c>
    </row>
    <row r="7" spans="1:5" ht="30">
      <c r="A7" s="5" t="s">
        <v>124</v>
      </c>
      <c r="B7" s="2" t="s">
        <v>211</v>
      </c>
      <c r="C7" s="5" t="s">
        <v>201</v>
      </c>
      <c r="D7" s="53">
        <v>288919.9</v>
      </c>
      <c r="E7" s="5" t="s">
        <v>203</v>
      </c>
    </row>
    <row r="8" spans="1:5" ht="30">
      <c r="A8" s="5" t="s">
        <v>128</v>
      </c>
      <c r="B8" s="2" t="s">
        <v>157</v>
      </c>
      <c r="C8" s="5" t="s">
        <v>201</v>
      </c>
      <c r="D8" s="53">
        <v>37247.67</v>
      </c>
      <c r="E8" s="5" t="s">
        <v>204</v>
      </c>
    </row>
    <row r="9" spans="1:5" ht="30">
      <c r="A9" s="5" t="s">
        <v>128</v>
      </c>
      <c r="B9" s="2" t="s">
        <v>212</v>
      </c>
      <c r="C9" s="5" t="s">
        <v>201</v>
      </c>
      <c r="D9" s="54">
        <v>10423.41</v>
      </c>
      <c r="E9" s="5" t="s">
        <v>204</v>
      </c>
    </row>
    <row r="10" spans="1:5" ht="30">
      <c r="A10" s="5" t="s">
        <v>159</v>
      </c>
      <c r="B10" s="2" t="s">
        <v>213</v>
      </c>
      <c r="C10" s="5" t="s">
        <v>201</v>
      </c>
      <c r="D10" s="53">
        <v>26466.67</v>
      </c>
      <c r="E10" s="5" t="s">
        <v>205</v>
      </c>
    </row>
    <row r="11" spans="1:5">
      <c r="A11" s="5"/>
      <c r="B11" s="2"/>
      <c r="C11" s="5"/>
      <c r="D11" s="4"/>
      <c r="E11" s="5"/>
    </row>
    <row r="12" spans="1:5">
      <c r="A12" s="5"/>
      <c r="B12" s="2"/>
      <c r="C12" s="5"/>
      <c r="D12" s="4"/>
      <c r="E12" s="5"/>
    </row>
    <row r="13" spans="1:5">
      <c r="A13" s="5"/>
      <c r="B13" s="2"/>
      <c r="C13" s="5"/>
      <c r="D13" s="4">
        <f>SUM(D6:D12)</f>
        <v>376287.27999999997</v>
      </c>
      <c r="E13" s="5"/>
    </row>
  </sheetData>
  <pageMargins left="0.7" right="0.7" top="0.75" bottom="0.75" header="0.3" footer="0.3"/>
  <pageSetup paperSize="9" orientation="portrait" verticalDpi="300"/>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2:E43"/>
  <sheetViews>
    <sheetView view="normal" workbookViewId="0">
      <selection pane="topLeft" activeCell="D4" sqref="D4"/>
    </sheetView>
  </sheetViews>
  <sheetFormatPr defaultRowHeight="15"/>
  <cols>
    <col min="1" max="1" width="15.5703125" customWidth="1"/>
    <col min="2" max="2" width="42.27734375" customWidth="1"/>
    <col min="3" max="3" width="17" bestFit="1" customWidth="1"/>
    <col min="4" max="4" width="11.140625" style="37" bestFit="1" customWidth="1"/>
    <col min="5" max="5" width="38.84765625" style="1" customWidth="1"/>
  </cols>
  <sheetData>
    <row r="2" spans="1:2" ht="75">
      <c r="A2" t="s">
        <v>39</v>
      </c>
      <c r="B2" s="1" t="s">
        <v>23</v>
      </c>
    </row>
    <row r="3" spans="2:2">
      <c r="B3" s="1"/>
    </row>
    <row r="4" spans="2:2" ht="45">
      <c r="B4" s="1" t="s">
        <v>17</v>
      </c>
    </row>
    <row r="7" spans="1:5">
      <c r="A7" s="21" t="s">
        <v>30</v>
      </c>
      <c r="B7" s="21" t="s">
        <v>40</v>
      </c>
      <c r="C7" s="21" t="s">
        <v>41</v>
      </c>
      <c r="D7" s="41" t="s">
        <v>42</v>
      </c>
      <c r="E7" s="22" t="s">
        <v>43</v>
      </c>
    </row>
    <row r="8" spans="1:5" ht="30">
      <c r="A8" s="11" t="s">
        <v>83</v>
      </c>
      <c r="B8" s="11" t="s">
        <v>98</v>
      </c>
      <c r="C8" s="11" t="s">
        <v>94</v>
      </c>
      <c r="D8" s="15">
        <v>2170.98</v>
      </c>
      <c r="E8" s="22" t="s">
        <v>95</v>
      </c>
    </row>
    <row r="9" spans="1:5">
      <c r="A9" s="11" t="s">
        <v>83</v>
      </c>
      <c r="B9" s="11" t="s">
        <v>98</v>
      </c>
      <c r="C9" s="11" t="s">
        <v>96</v>
      </c>
      <c r="D9" s="15">
        <v>3815.96</v>
      </c>
      <c r="E9" s="22" t="s">
        <v>97</v>
      </c>
    </row>
    <row r="10" spans="1:5" ht="30">
      <c r="A10" s="11" t="s">
        <v>83</v>
      </c>
      <c r="B10" s="11" t="s">
        <v>168</v>
      </c>
      <c r="C10" s="11" t="s">
        <v>169</v>
      </c>
      <c r="D10" s="15">
        <v>2173.65</v>
      </c>
      <c r="E10" s="22" t="s">
        <v>170</v>
      </c>
    </row>
    <row r="11" spans="1:5">
      <c r="A11" s="11" t="s">
        <v>99</v>
      </c>
      <c r="B11" s="11" t="s">
        <v>102</v>
      </c>
      <c r="C11" s="11" t="s">
        <v>96</v>
      </c>
      <c r="D11" s="15">
        <v>24625</v>
      </c>
      <c r="E11" s="22" t="s">
        <v>103</v>
      </c>
    </row>
    <row r="12" spans="1:5">
      <c r="A12" s="11" t="s">
        <v>107</v>
      </c>
      <c r="B12" s="11" t="s">
        <v>109</v>
      </c>
      <c r="C12" s="11" t="s">
        <v>86</v>
      </c>
      <c r="D12" s="15">
        <v>4734.04</v>
      </c>
      <c r="E12" s="22" t="s">
        <v>110</v>
      </c>
    </row>
    <row r="13" spans="1:5" ht="30">
      <c r="A13" s="11" t="s">
        <v>113</v>
      </c>
      <c r="B13" s="11" t="s">
        <v>114</v>
      </c>
      <c r="C13" s="11" t="s">
        <v>86</v>
      </c>
      <c r="D13" s="15">
        <v>32793.58</v>
      </c>
      <c r="E13" s="22" t="s">
        <v>115</v>
      </c>
    </row>
    <row r="14" spans="1:5">
      <c r="A14" s="11" t="s">
        <v>215</v>
      </c>
      <c r="B14" s="11" t="s">
        <v>211</v>
      </c>
      <c r="C14" s="11" t="s">
        <v>86</v>
      </c>
      <c r="D14" s="15">
        <v>12500</v>
      </c>
      <c r="E14" s="22" t="s">
        <v>216</v>
      </c>
    </row>
    <row r="15" spans="1:5">
      <c r="A15" s="11" t="s">
        <v>128</v>
      </c>
      <c r="B15" s="11" t="s">
        <v>157</v>
      </c>
      <c r="C15" s="11" t="s">
        <v>86</v>
      </c>
      <c r="D15" s="15">
        <v>1120</v>
      </c>
      <c r="E15" s="22" t="s">
        <v>131</v>
      </c>
    </row>
    <row r="16" spans="1:5">
      <c r="A16" s="11" t="s">
        <v>128</v>
      </c>
      <c r="B16" s="11" t="s">
        <v>157</v>
      </c>
      <c r="C16" s="11" t="s">
        <v>86</v>
      </c>
      <c r="D16" s="15">
        <v>645</v>
      </c>
      <c r="E16" s="22" t="s">
        <v>132</v>
      </c>
    </row>
    <row r="17" spans="1:5">
      <c r="A17" s="11" t="s">
        <v>128</v>
      </c>
      <c r="B17" s="11" t="s">
        <v>157</v>
      </c>
      <c r="C17" s="11" t="s">
        <v>86</v>
      </c>
      <c r="D17" s="15">
        <v>950</v>
      </c>
      <c r="E17" s="22" t="s">
        <v>133</v>
      </c>
    </row>
    <row r="18" spans="1:5">
      <c r="A18" s="11" t="s">
        <v>128</v>
      </c>
      <c r="B18" s="11" t="s">
        <v>157</v>
      </c>
      <c r="C18" s="11" t="s">
        <v>86</v>
      </c>
      <c r="D18" s="15">
        <v>1431.6</v>
      </c>
      <c r="E18" s="22" t="s">
        <v>134</v>
      </c>
    </row>
    <row r="19" spans="1:5" ht="30">
      <c r="A19" s="11" t="s">
        <v>128</v>
      </c>
      <c r="B19" s="11" t="s">
        <v>157</v>
      </c>
      <c r="C19" s="11" t="s">
        <v>86</v>
      </c>
      <c r="D19" s="15">
        <v>1289</v>
      </c>
      <c r="E19" s="22" t="s">
        <v>135</v>
      </c>
    </row>
    <row r="20" spans="1:5">
      <c r="A20" s="11" t="s">
        <v>128</v>
      </c>
      <c r="B20" s="11" t="s">
        <v>157</v>
      </c>
      <c r="C20" s="11" t="s">
        <v>86</v>
      </c>
      <c r="D20" s="15">
        <v>5075.32</v>
      </c>
      <c r="E20" s="22" t="s">
        <v>136</v>
      </c>
    </row>
    <row r="21" spans="1:5">
      <c r="A21" s="11" t="s">
        <v>128</v>
      </c>
      <c r="B21" s="11" t="s">
        <v>157</v>
      </c>
      <c r="C21" s="11" t="s">
        <v>86</v>
      </c>
      <c r="D21" s="15">
        <v>5417.57</v>
      </c>
      <c r="E21" s="22" t="s">
        <v>137</v>
      </c>
    </row>
    <row r="22" spans="1:5">
      <c r="A22" s="11" t="s">
        <v>138</v>
      </c>
      <c r="B22" s="11" t="s">
        <v>158</v>
      </c>
      <c r="C22" s="11" t="s">
        <v>142</v>
      </c>
      <c r="D22" s="15">
        <v>5772.5</v>
      </c>
      <c r="E22" s="22" t="s">
        <v>110</v>
      </c>
    </row>
    <row r="23" spans="1:5">
      <c r="A23" s="11" t="s">
        <v>138</v>
      </c>
      <c r="B23" s="11" t="s">
        <v>158</v>
      </c>
      <c r="C23" s="11" t="s">
        <v>142</v>
      </c>
      <c r="D23" s="15">
        <v>6240</v>
      </c>
      <c r="E23" s="22" t="s">
        <v>140</v>
      </c>
    </row>
    <row r="24" spans="1:5">
      <c r="A24" s="11" t="s">
        <v>138</v>
      </c>
      <c r="B24" s="11" t="s">
        <v>158</v>
      </c>
      <c r="C24" s="11" t="s">
        <v>142</v>
      </c>
      <c r="D24" s="15">
        <v>1971.33</v>
      </c>
      <c r="E24" s="22" t="s">
        <v>141</v>
      </c>
    </row>
    <row r="25" spans="1:5">
      <c r="A25" s="11" t="s">
        <v>173</v>
      </c>
      <c r="B25" s="11" t="s">
        <v>174</v>
      </c>
      <c r="C25" s="11" t="s">
        <v>86</v>
      </c>
      <c r="D25" s="20">
        <v>10000</v>
      </c>
      <c r="E25" s="46" t="s">
        <v>175</v>
      </c>
    </row>
    <row r="26" spans="1:5">
      <c r="A26" s="11" t="s">
        <v>173</v>
      </c>
      <c r="B26" s="11" t="s">
        <v>174</v>
      </c>
      <c r="C26" s="11" t="s">
        <v>86</v>
      </c>
      <c r="D26" s="20">
        <v>21058.56</v>
      </c>
      <c r="E26" s="46" t="s">
        <v>176</v>
      </c>
    </row>
    <row r="27" spans="1:5">
      <c r="A27" s="11" t="s">
        <v>173</v>
      </c>
      <c r="B27" s="11" t="s">
        <v>174</v>
      </c>
      <c r="C27" s="11" t="s">
        <v>86</v>
      </c>
      <c r="D27" s="20">
        <v>19742.4</v>
      </c>
      <c r="E27" s="46" t="s">
        <v>176</v>
      </c>
    </row>
    <row r="28" spans="1:5">
      <c r="A28" s="11" t="s">
        <v>173</v>
      </c>
      <c r="B28" s="11" t="s">
        <v>174</v>
      </c>
      <c r="C28" s="11" t="s">
        <v>86</v>
      </c>
      <c r="D28" s="20">
        <v>14423.27</v>
      </c>
      <c r="E28" s="46" t="s">
        <v>176</v>
      </c>
    </row>
    <row r="29" spans="1:5">
      <c r="A29" s="11" t="s">
        <v>173</v>
      </c>
      <c r="B29" s="11" t="s">
        <v>178</v>
      </c>
      <c r="C29" s="11" t="s">
        <v>86</v>
      </c>
      <c r="D29" s="20">
        <v>3276.76</v>
      </c>
      <c r="E29" s="46" t="s">
        <v>179</v>
      </c>
    </row>
    <row r="30" spans="1:5">
      <c r="A30" s="11" t="s">
        <v>173</v>
      </c>
      <c r="B30" s="11" t="s">
        <v>178</v>
      </c>
      <c r="C30" s="11" t="s">
        <v>86</v>
      </c>
      <c r="D30" s="20">
        <v>6577.78</v>
      </c>
      <c r="E30" s="46" t="s">
        <v>176</v>
      </c>
    </row>
    <row r="31" spans="1:5">
      <c r="A31" s="11" t="s">
        <v>173</v>
      </c>
      <c r="B31" s="11" t="s">
        <v>178</v>
      </c>
      <c r="C31" s="11" t="s">
        <v>86</v>
      </c>
      <c r="D31" s="20">
        <v>11645.46</v>
      </c>
      <c r="E31" s="46" t="s">
        <v>180</v>
      </c>
    </row>
    <row r="32" spans="1:5" ht="30">
      <c r="A32" s="11" t="s">
        <v>173</v>
      </c>
      <c r="B32" s="11" t="s">
        <v>217</v>
      </c>
      <c r="C32" s="11" t="s">
        <v>169</v>
      </c>
      <c r="D32" s="20">
        <v>10238</v>
      </c>
      <c r="E32" s="46" t="s">
        <v>218</v>
      </c>
    </row>
    <row r="33" spans="1:5" ht="30">
      <c r="A33" s="11" t="s">
        <v>146</v>
      </c>
      <c r="B33" s="12" t="s">
        <v>156</v>
      </c>
      <c r="C33" s="11" t="s">
        <v>149</v>
      </c>
      <c r="D33" s="42">
        <v>189</v>
      </c>
      <c r="E33" s="1" t="s">
        <v>150</v>
      </c>
    </row>
    <row r="34" spans="1:5" ht="30">
      <c r="A34" s="11" t="s">
        <v>146</v>
      </c>
      <c r="B34" s="12" t="s">
        <v>156</v>
      </c>
      <c r="C34" s="11" t="s">
        <v>149</v>
      </c>
      <c r="D34" s="15">
        <v>8716.5</v>
      </c>
      <c r="E34" s="22" t="s">
        <v>151</v>
      </c>
    </row>
    <row r="35" spans="1:5" ht="30">
      <c r="A35" s="11" t="s">
        <v>146</v>
      </c>
      <c r="B35" s="12" t="s">
        <v>156</v>
      </c>
      <c r="C35" s="11" t="s">
        <v>149</v>
      </c>
      <c r="D35" s="15">
        <v>812</v>
      </c>
      <c r="E35" s="22" t="s">
        <v>152</v>
      </c>
    </row>
    <row r="36" spans="1:5" ht="30">
      <c r="A36" s="11" t="s">
        <v>146</v>
      </c>
      <c r="B36" s="12" t="s">
        <v>156</v>
      </c>
      <c r="C36" s="11" t="s">
        <v>149</v>
      </c>
      <c r="D36" s="15">
        <v>2227</v>
      </c>
      <c r="E36" s="22" t="s">
        <v>153</v>
      </c>
    </row>
    <row r="37" spans="1:5" ht="30">
      <c r="A37" s="11" t="s">
        <v>146</v>
      </c>
      <c r="B37" s="12" t="s">
        <v>156</v>
      </c>
      <c r="C37" s="11" t="s">
        <v>149</v>
      </c>
      <c r="D37" s="15">
        <v>624.99</v>
      </c>
      <c r="E37" s="22" t="s">
        <v>154</v>
      </c>
    </row>
    <row r="38" spans="1:5" ht="30">
      <c r="A38" s="11" t="s">
        <v>146</v>
      </c>
      <c r="B38" s="12" t="s">
        <v>156</v>
      </c>
      <c r="C38" s="11" t="s">
        <v>149</v>
      </c>
      <c r="D38" s="15">
        <v>430.58</v>
      </c>
      <c r="E38" s="22" t="s">
        <v>155</v>
      </c>
    </row>
    <row r="39" spans="1:5" ht="30">
      <c r="A39" s="11" t="s">
        <v>163</v>
      </c>
      <c r="B39" s="11" t="s">
        <v>206</v>
      </c>
      <c r="C39" s="11" t="s">
        <v>207</v>
      </c>
      <c r="D39" s="15">
        <v>30365</v>
      </c>
      <c r="E39" s="51" t="s">
        <v>214</v>
      </c>
    </row>
    <row r="40" spans="1:5">
      <c r="A40" s="11"/>
      <c r="B40" s="11"/>
      <c r="C40" s="11"/>
      <c r="D40" s="15"/>
      <c r="E40" s="22"/>
    </row>
    <row r="41" spans="1:5">
      <c r="A41" s="11"/>
      <c r="B41" s="11"/>
      <c r="C41" s="11"/>
      <c r="D41" s="15"/>
      <c r="E41" s="22"/>
    </row>
    <row r="42" spans="1:5">
      <c r="A42" s="11"/>
      <c r="B42" s="11"/>
      <c r="C42" s="11"/>
      <c r="D42" s="15"/>
      <c r="E42" s="22"/>
    </row>
    <row r="43" spans="1:5">
      <c r="A43" s="1"/>
      <c r="B43" s="1"/>
      <c r="C43" s="1"/>
      <c r="D43" s="3">
        <f>SUM(D8:D42)</f>
        <v>253052.83</v>
      </c>
      <c r="E43" s="3"/>
    </row>
  </sheetData>
  <pageMargins left="0.7" right="0.7" top="0.75" bottom="0.75" header="0.3" footer="0.3"/>
  <pageSetup paperSize="9" scale="70" fitToHeight="0"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C32"/>
  <sheetViews>
    <sheetView topLeftCell="A10" view="normal" workbookViewId="0">
      <selection pane="topLeft" activeCell="C29" sqref="C29"/>
    </sheetView>
  </sheetViews>
  <sheetFormatPr defaultRowHeight="15"/>
  <cols>
    <col min="1" max="1" width="42" customWidth="1"/>
    <col min="2" max="2" width="20.41796875" customWidth="1"/>
    <col min="3" max="3" width="29.5703125" customWidth="1"/>
  </cols>
  <sheetData>
    <row r="2" spans="1:2" ht="120">
      <c r="A2" s="1" t="s">
        <v>20</v>
      </c>
      <c r="B2" s="1"/>
    </row>
    <row r="3" spans="1:2">
      <c r="A3" s="1"/>
      <c r="B3" s="1"/>
    </row>
    <row r="4" spans="1:1">
      <c r="A4" t="s">
        <v>53</v>
      </c>
    </row>
    <row r="5" spans="1:3" ht="30">
      <c r="A5" t="s">
        <v>51</v>
      </c>
      <c r="B5" s="1" t="s">
        <v>52</v>
      </c>
      <c r="C5" s="27"/>
    </row>
    <row r="6" spans="1:3">
      <c r="A6" s="22" t="s">
        <v>182</v>
      </c>
      <c r="B6" s="28">
        <v>1606.71</v>
      </c>
      <c r="C6" s="27"/>
    </row>
    <row r="7" spans="1:3">
      <c r="A7" s="22" t="s">
        <v>183</v>
      </c>
      <c r="B7" s="28">
        <v>1827.75</v>
      </c>
      <c r="C7" s="27"/>
    </row>
    <row r="8" spans="1:3">
      <c r="A8" s="22" t="s">
        <v>183</v>
      </c>
      <c r="B8" s="28">
        <v>1350.71</v>
      </c>
      <c r="C8" s="27"/>
    </row>
    <row r="9" spans="1:3">
      <c r="A9" s="22" t="s">
        <v>184</v>
      </c>
      <c r="B9" s="28">
        <v>23.46</v>
      </c>
      <c r="C9" s="27"/>
    </row>
    <row r="10" spans="1:3">
      <c r="A10" s="22" t="s">
        <v>185</v>
      </c>
      <c r="B10" s="28">
        <v>15926.79</v>
      </c>
      <c r="C10" s="27"/>
    </row>
    <row r="11" spans="1:3">
      <c r="A11" s="22" t="s">
        <v>186</v>
      </c>
      <c r="B11" s="28">
        <v>203.78</v>
      </c>
      <c r="C11" s="27"/>
    </row>
    <row r="12" spans="1:3">
      <c r="A12" s="22" t="s">
        <v>187</v>
      </c>
      <c r="B12" s="28">
        <v>14936.98</v>
      </c>
      <c r="C12" s="27"/>
    </row>
    <row r="13" spans="1:3">
      <c r="A13" s="22" t="s">
        <v>187</v>
      </c>
      <c r="B13" s="28">
        <v>38284.41</v>
      </c>
      <c r="C13" s="27"/>
    </row>
    <row r="14" spans="1:3">
      <c r="A14" s="22" t="s">
        <v>188</v>
      </c>
      <c r="B14" s="28">
        <v>24023.39</v>
      </c>
      <c r="C14" s="27"/>
    </row>
    <row r="15" spans="1:3">
      <c r="A15" s="22" t="s">
        <v>189</v>
      </c>
      <c r="B15" s="28">
        <v>2379.2</v>
      </c>
      <c r="C15" s="27"/>
    </row>
    <row r="16" spans="1:3">
      <c r="A16" s="22" t="s">
        <v>190</v>
      </c>
      <c r="B16" s="28">
        <v>16448.22</v>
      </c>
      <c r="C16" s="27"/>
    </row>
    <row r="17" spans="1:3">
      <c r="A17" s="22" t="s">
        <v>191</v>
      </c>
      <c r="B17" s="28">
        <v>812</v>
      </c>
      <c r="C17" s="27"/>
    </row>
    <row r="18" spans="1:3">
      <c r="A18" s="22" t="s">
        <v>184</v>
      </c>
      <c r="B18" s="28">
        <v>0</v>
      </c>
      <c r="C18" s="27"/>
    </row>
    <row r="19" spans="1:3">
      <c r="A19" s="22" t="s">
        <v>112</v>
      </c>
      <c r="B19" s="28">
        <v>104350.99</v>
      </c>
      <c r="C19" s="27"/>
    </row>
    <row r="20" spans="1:3">
      <c r="A20" s="22" t="s">
        <v>192</v>
      </c>
      <c r="B20" s="28">
        <v>62299.09</v>
      </c>
      <c r="C20" s="27"/>
    </row>
    <row r="21" spans="1:3">
      <c r="A21" s="22" t="s">
        <v>193</v>
      </c>
      <c r="B21" s="28">
        <v>91391.67</v>
      </c>
      <c r="C21" s="27"/>
    </row>
    <row r="22" spans="1:3">
      <c r="A22" s="22" t="s">
        <v>194</v>
      </c>
      <c r="B22" s="28">
        <v>3857.89</v>
      </c>
      <c r="C22" s="27"/>
    </row>
    <row r="23" spans="1:3">
      <c r="A23" s="22" t="s">
        <v>195</v>
      </c>
      <c r="B23" s="28">
        <v>9858.1</v>
      </c>
      <c r="C23" s="27"/>
    </row>
    <row r="24" spans="1:3">
      <c r="A24" s="22" t="s">
        <v>196</v>
      </c>
      <c r="B24" s="28">
        <v>10031.04</v>
      </c>
      <c r="C24" s="27"/>
    </row>
    <row r="25" spans="1:3">
      <c r="A25" s="22" t="s">
        <v>185</v>
      </c>
      <c r="B25" s="28">
        <v>6309.92</v>
      </c>
      <c r="C25" s="27"/>
    </row>
    <row r="26" spans="1:3">
      <c r="A26" s="22" t="s">
        <v>112</v>
      </c>
      <c r="B26" s="28">
        <v>35000</v>
      </c>
      <c r="C26" s="27"/>
    </row>
    <row r="27" spans="1:3">
      <c r="A27" s="22" t="s">
        <v>197</v>
      </c>
      <c r="B27" s="28">
        <v>26277.04</v>
      </c>
      <c r="C27" s="27"/>
    </row>
    <row r="28" spans="1:3">
      <c r="A28" s="22" t="s">
        <v>198</v>
      </c>
      <c r="B28" s="28">
        <v>4711.97</v>
      </c>
      <c r="C28" s="27"/>
    </row>
    <row r="29" spans="1:3">
      <c r="A29" s="22" t="s">
        <v>112</v>
      </c>
      <c r="B29" s="28">
        <v>102598.29</v>
      </c>
      <c r="C29" s="49"/>
    </row>
    <row r="30" spans="1:3">
      <c r="A30" s="22"/>
      <c r="B30" s="28"/>
      <c r="C30" s="26"/>
    </row>
    <row r="31" spans="1:2">
      <c r="A31" s="22"/>
      <c r="B31" s="28"/>
    </row>
    <row r="32" spans="1:2">
      <c r="A32" s="29" t="s">
        <v>54</v>
      </c>
      <c r="B32" s="23">
        <f>SUM(B6:B31)</f>
        <v>574509.39999999991</v>
      </c>
    </row>
  </sheetData>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Anita Varney</dc:creator>
  <cp:keywords/>
  <cp:lastModifiedBy>snab-importer</cp:lastModifiedBy>
  <dcterms:created xsi:type="dcterms:W3CDTF">2020-08-04T12:36:44Z</dcterms:created>
  <dcterms:modified xsi:type="dcterms:W3CDTF">2024-08-02T10:48:56Z</dcterms:modified>
  <dc:subject/>
  <cp:lastPrinted>2020-10-20T12:37:24Z</cp:lastPrinted>
  <dc:title>S106_Infrastructure_Funding_statement_2019_2020</dc:title>
</cp:coreProperties>
</file>

<file path=docProps/custom.xml><?xml version="1.0" encoding="utf-8"?>
<Properties xmlns:vt="http://schemas.openxmlformats.org/officeDocument/2006/docPropsVTypes" xmlns="http://schemas.openxmlformats.org/officeDocument/2006/custom-properties"/>
</file>