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bookViews>
    <workbookView xWindow="0" yWindow="0" windowWidth="13545" windowHeight="10125"/>
  </bookViews>
  <sheets>
    <sheet name="Summary sheet" sheetId="1" r:id="rId1"/>
    <sheet name="S106 signed 20-21" sheetId="6" r:id="rId2"/>
    <sheet name="S106 income &amp; expenditure " sheetId="2" r:id="rId3"/>
    <sheet name="Q 3(g)" sheetId="4" r:id="rId4"/>
    <sheet name="Q 3 (h (i)" sheetId="5" r:id="rId5"/>
    <sheet name="Q 3 (i)" sheetId="7" r:id="rId6"/>
  </sheets>
  <definedNames>
    <definedName name="_xlnm._FilterDatabase" comment="" localSheetId="2" hidden="1">'S106 income &amp; expenditure '!$A$1:$N$68</definedName>
  </definedNames>
  <calcPr fullPrecision="1"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<sst xmlns="http://schemas.openxmlformats.org/spreadsheetml/2006/main" uniqueCount="211" count="504">
  <si>
    <t xml:space="preserve">(a) </t>
  </si>
  <si>
    <t xml:space="preserve">the total amount of money to be provided under any planning obligations which were entered into during the reported year </t>
  </si>
  <si>
    <t xml:space="preserve">(b)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</si>
  <si>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</si>
  <si>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</si>
  <si>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</si>
  <si>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</si>
  <si>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</si>
  <si>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</si>
  <si>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</si>
  <si>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</si>
  <si>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</si>
  <si>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</si>
  <si>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</si>
  <si>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(h) </t>
  </si>
  <si>
    <t xml:space="preserve">(ii) the amount of money (received under planning obligations) spent on repaying money borrowed, including any interest, with details of the items of infrastructure  which that money was used to provide (wholly or in part)  </t>
  </si>
  <si>
    <t xml:space="preserve">(i) the items of infrastructure on which that money (received under planning obligations) as spent and the amount spent on each item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</si>
  <si>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</si>
  <si>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</si>
  <si>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</si>
  <si>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 xml:space="preserve">the total amount of money under any obligation which was received during the reported year </t>
  </si>
  <si>
    <t xml:space="preserve">(ii) in relation to educational facilities, the number of school places for pupils which will be provided, and the category of school at which they will be provided </t>
  </si>
  <si>
    <t xml:space="preserve">in relation to money (received under planning obligations) which was spent by the authority during the reported year (including transferring it to another person to spend), summary details of </t>
  </si>
  <si>
    <t xml:space="preserve">Amount received </t>
  </si>
  <si>
    <t>Who can spend</t>
  </si>
  <si>
    <t>Amount held at 1/4/20</t>
  </si>
  <si>
    <t xml:space="preserve">Amount committed </t>
  </si>
  <si>
    <t xml:space="preserve">Parish </t>
  </si>
  <si>
    <t xml:space="preserve">Site address </t>
  </si>
  <si>
    <t xml:space="preserve">Date of S106 </t>
  </si>
  <si>
    <t xml:space="preserve">Application number </t>
  </si>
  <si>
    <r>
      <t>Purpose for spending-</t>
    </r>
    <r>
      <rPr>
        <sz val="8"/>
        <color theme="1"/>
        <rFont val="Calibri"/>
        <family val="2"/>
        <charset val="0"/>
        <scheme val="minor"/>
      </rPr>
      <t xml:space="preserve"> </t>
    </r>
  </si>
  <si>
    <t xml:space="preserve">Deadline for spending contribution received </t>
  </si>
  <si>
    <t xml:space="preserve">Q 3 (g) </t>
  </si>
  <si>
    <t>Q 3 (h )</t>
  </si>
  <si>
    <t xml:space="preserve">Address </t>
  </si>
  <si>
    <t xml:space="preserve">Purpose of spend </t>
  </si>
  <si>
    <t xml:space="preserve">Amount </t>
  </si>
  <si>
    <t>Items of infrastructure money spent on</t>
  </si>
  <si>
    <t>S106</t>
  </si>
  <si>
    <t>Date of S106</t>
  </si>
  <si>
    <t>Type of S106</t>
  </si>
  <si>
    <t xml:space="preserve">Amount due </t>
  </si>
  <si>
    <t xml:space="preserve">No of Affordable houses required </t>
  </si>
  <si>
    <t xml:space="preserve">Site </t>
  </si>
  <si>
    <t>Amount held as at 31/3/20</t>
  </si>
  <si>
    <t xml:space="preserve">COMMUTED SUMS </t>
  </si>
  <si>
    <t xml:space="preserve">Total </t>
  </si>
  <si>
    <t>DoV</t>
  </si>
  <si>
    <t>none</t>
  </si>
  <si>
    <t>Blofield</t>
  </si>
  <si>
    <t>Globe Lane, Blofield</t>
  </si>
  <si>
    <t>Parish Council</t>
  </si>
  <si>
    <t>Manor House, Blofield</t>
  </si>
  <si>
    <t>open space contribution</t>
  </si>
  <si>
    <t>20 Yarmouth Road, Blofield</t>
  </si>
  <si>
    <t>play area contribution</t>
  </si>
  <si>
    <t>Garden Farm, Blofield</t>
  </si>
  <si>
    <t>allotment contribution</t>
  </si>
  <si>
    <t>Woodbastwick Road (20161577)</t>
  </si>
  <si>
    <t>Brundall</t>
  </si>
  <si>
    <t>Cucumber Lane, Brundall</t>
  </si>
  <si>
    <t>Woodbastwick Road, Blofield</t>
  </si>
  <si>
    <t>Cucumber Lane (20121638)</t>
  </si>
  <si>
    <t>Vauxhall Mallard, Brundall</t>
  </si>
  <si>
    <t>Freethorpe</t>
  </si>
  <si>
    <t>South of Common, Freethorpe</t>
  </si>
  <si>
    <t>Gt &amp; Little Plumstead</t>
  </si>
  <si>
    <t>Little Plumstead Hospital</t>
  </si>
  <si>
    <t>Church Road</t>
  </si>
  <si>
    <t xml:space="preserve">Halvergate </t>
  </si>
  <si>
    <t>Church Avenue</t>
  </si>
  <si>
    <t>Abbey Farm</t>
  </si>
  <si>
    <t>Haveringland</t>
  </si>
  <si>
    <t>Hellesdon</t>
  </si>
  <si>
    <t>Carrowbreck</t>
  </si>
  <si>
    <t>Tile House, Eversley Road</t>
  </si>
  <si>
    <t>Horsford</t>
  </si>
  <si>
    <t>Kingfisher Meadow</t>
  </si>
  <si>
    <t>Station Road</t>
  </si>
  <si>
    <t>Old Catton</t>
  </si>
  <si>
    <t>St Christophers</t>
  </si>
  <si>
    <t>Dixons Fold</t>
  </si>
  <si>
    <t>Play equipment</t>
  </si>
  <si>
    <t>Reedham</t>
  </si>
  <si>
    <t>Spixsworth</t>
  </si>
  <si>
    <t>Affordable housing contribution</t>
  </si>
  <si>
    <t>St Marys Care Home</t>
  </si>
  <si>
    <t>Sprowston</t>
  </si>
  <si>
    <t>Blue Boar Lane</t>
  </si>
  <si>
    <t>skatepark and landscaping</t>
  </si>
  <si>
    <t>Blue Boar Lane (920758)</t>
  </si>
  <si>
    <t>Dixons Fold (20150131)</t>
  </si>
  <si>
    <t>Station Road (20151061)</t>
  </si>
  <si>
    <t>Strumpshaw</t>
  </si>
  <si>
    <t>31 Norwich Road</t>
  </si>
  <si>
    <t>sports contribution</t>
  </si>
  <si>
    <t>Green Infrastructure</t>
  </si>
  <si>
    <t>Thorpe St Andrew</t>
  </si>
  <si>
    <t>130 Yarmouth Road</t>
  </si>
  <si>
    <t>148 Plumstead Road East</t>
  </si>
  <si>
    <t>Buckenham Road</t>
  </si>
  <si>
    <t>Parkside Drive</t>
  </si>
  <si>
    <t>Beckfields, Horsford</t>
  </si>
  <si>
    <t>Morgans Way, Hevingham</t>
  </si>
  <si>
    <t>Lodge Farm, Old Catton</t>
  </si>
  <si>
    <t>Salhouse Road, Rackheath</t>
  </si>
  <si>
    <t>Gordon Godfrey Way, Horsford</t>
  </si>
  <si>
    <t>Beechlands Park, Taverham</t>
  </si>
  <si>
    <t>Phase 4 Horsbeck Way, Horsford</t>
  </si>
  <si>
    <t>Foundry Close, Foulsham</t>
  </si>
  <si>
    <t>Horsford Tree Belt</t>
  </si>
  <si>
    <t>Pinelands Horsford</t>
  </si>
  <si>
    <t xml:space="preserve">Blue Boar Lane Sprowston </t>
  </si>
  <si>
    <t>Beckside Horsford</t>
  </si>
  <si>
    <t>Pinelands, Horsford</t>
  </si>
  <si>
    <t>Woodbastwick Rd (20161577)</t>
  </si>
  <si>
    <t>Green infrastructure</t>
  </si>
  <si>
    <t>Old Catton Park</t>
  </si>
  <si>
    <t>Buckenham Woods</t>
  </si>
  <si>
    <t>Kingfisher Meadow (20161770)</t>
  </si>
  <si>
    <t>Parkside Drive (20170222)</t>
  </si>
  <si>
    <t>Buckenham Road (20151659)</t>
  </si>
  <si>
    <t>nil</t>
  </si>
  <si>
    <t xml:space="preserve">see separate sheet </t>
  </si>
  <si>
    <t>S106 IFS for 20/21</t>
  </si>
  <si>
    <t>S106 agreements  signed during period 1/4/20 - 31/3/21</t>
  </si>
  <si>
    <t>Land East of Holt Road, Horsford</t>
  </si>
  <si>
    <t>Land at St Michael's Hospital, Cawston Road, Aylsham</t>
  </si>
  <si>
    <t>1-4 Station Road, Swannington</t>
  </si>
  <si>
    <t>Herondale, Bridewell Lane, Acle</t>
  </si>
  <si>
    <t>Land at Hillside Farm, Reedham Road, Acle</t>
  </si>
  <si>
    <t>Land at 21 Norwich Road, Cawston</t>
  </si>
  <si>
    <t>£10,080.61 sports
£2,038.64 play
£460.18 allotments
£15,330.60 GI</t>
  </si>
  <si>
    <t>Land East of the Memorial Hall, Brundall</t>
  </si>
  <si>
    <t>Land South of Green Lane East, Rackheath</t>
  </si>
  <si>
    <t>Land off Green Lane, Rackheath</t>
  </si>
  <si>
    <t>Land at 42 Park Road, Spixworth</t>
  </si>
  <si>
    <t>Land at T H Blyth and Sons Builders' Yard, Claypit Road, Foulsham</t>
  </si>
  <si>
    <t>Land at Hall Farm, Reepham Road, Little Witchingham</t>
  </si>
  <si>
    <t>Sequoia Rise, Mill Lane, South Witton</t>
  </si>
  <si>
    <t>NA</t>
  </si>
  <si>
    <t>Land at 32-36 Harvey Lane Garage, Thorpe St Andrew</t>
  </si>
  <si>
    <t>Land at Holt Road, Horsford</t>
  </si>
  <si>
    <t>Amount spent pre 1/4/20</t>
  </si>
  <si>
    <t>Amount received 1/4/20 - 31/3/21</t>
  </si>
  <si>
    <t>Amount spent 1/4/20 - 31/3/21</t>
  </si>
  <si>
    <t>Amount held at 1/4/21</t>
  </si>
  <si>
    <t>Aylsham</t>
  </si>
  <si>
    <t>Aegel House, Aylsham</t>
  </si>
  <si>
    <t>formal recreation contribution</t>
  </si>
  <si>
    <t>Cawston</t>
  </si>
  <si>
    <t>21 Norwich Road, Cawston</t>
  </si>
  <si>
    <t>Rosebury Road</t>
  </si>
  <si>
    <t>Horsham &amp; Newton St Faith</t>
  </si>
  <si>
    <t>Manor Road</t>
  </si>
  <si>
    <t>Lingwood &amp; Burlingham</t>
  </si>
  <si>
    <t>St Faiths Road</t>
  </si>
  <si>
    <t xml:space="preserve">Rackheath </t>
  </si>
  <si>
    <t>South Green Lane East</t>
  </si>
  <si>
    <t>sports and play contribution</t>
  </si>
  <si>
    <t>The Manse, Globe Lane</t>
  </si>
  <si>
    <t>recreation and allotment contribution</t>
  </si>
  <si>
    <t>The Manse (20171081)</t>
  </si>
  <si>
    <t>Martys Marsh</t>
  </si>
  <si>
    <t>The Common (20142083)</t>
  </si>
  <si>
    <t>Little Plumstead Hospital (20130906)</t>
  </si>
  <si>
    <t>Walled Garden, car park works</t>
  </si>
  <si>
    <t>Little Plumstead Hospital site, tree works</t>
  </si>
  <si>
    <t>Little Plumstead Hospital site, play area fence</t>
  </si>
  <si>
    <t xml:space="preserve">Walled Garden works </t>
  </si>
  <si>
    <t>Little Plumstead Hospital (20171008)</t>
  </si>
  <si>
    <t>Allotments, rainwater harvest</t>
  </si>
  <si>
    <t>Little Plumstead Hospital site, play area maintenance</t>
  </si>
  <si>
    <t>Tile House, Eversley Road (20141134)</t>
  </si>
  <si>
    <t>Gym/play equipment</t>
  </si>
  <si>
    <t>Purchase of Catton Park</t>
  </si>
  <si>
    <t>Land at St Faiths Road (20141955)</t>
  </si>
  <si>
    <t>Zip wire repair works</t>
  </si>
  <si>
    <t>Manor Reach landscaping, plants</t>
  </si>
  <si>
    <t>31 Norwich Road (20150188)</t>
  </si>
  <si>
    <t xml:space="preserve">Allotments  </t>
  </si>
  <si>
    <t>3G Sports Hub, consultancy fees</t>
  </si>
  <si>
    <t>3G Sports Hub, professional fees</t>
  </si>
  <si>
    <t xml:space="preserve">Recreational Facilities </t>
  </si>
  <si>
    <t>Play contribution</t>
  </si>
  <si>
    <t>Allotments contribution</t>
  </si>
  <si>
    <t>Recreation contribution</t>
  </si>
  <si>
    <t>Meadow Way, play equipment</t>
  </si>
  <si>
    <t>Open space contribution</t>
  </si>
  <si>
    <t>Landscaping contribution</t>
  </si>
  <si>
    <t>£38,596.78 GI
£31,675.13 formal recreation</t>
  </si>
  <si>
    <t>£18,630.00 formal recreation
£893.00 allotments
£29,190.00 GI</t>
  </si>
  <si>
    <t>£7,587.00 sports
£1,534.00 play
£346.00 allotments
£11,539.00 GI</t>
  </si>
  <si>
    <t>£20,830.84 open space
£25,376.28 GI</t>
  </si>
  <si>
    <t>£7,590.00 sports
£1,535.00 play
£346.00 allotments
£11,540.00 GI</t>
  </si>
  <si>
    <t>£11,124.00 sports
£2,244.00 play
£512.00 allotments
£16,916.00 GI</t>
  </si>
  <si>
    <t>£277,955.00 off-site sports
£12,667.00 allotments
£422,687.00 GI</t>
  </si>
  <si>
    <t xml:space="preserve">£81,686.00 off-site sports 
£3,713.00 off-site allotments
£2,961.00 on-site play maintenance
£63,820.72 on-site open space maintenance </t>
  </si>
  <si>
    <t>£496,889.00 off-site open space
£137,540 open space maintenance</t>
  </si>
  <si>
    <t>£232,143.00 sports
£33,575.12 play
£10,584.00 allotments
£174,420.36 GI
£44,592.94 on-site maintenance
£450,000 Village Green
£450,000 Country Park</t>
  </si>
  <si>
    <t>£26,075.00 sports
£5,270.00 play
£1,190.00 allotments
£39,650.00 GI</t>
  </si>
  <si>
    <t xml:space="preserve">£3,233,334.20 - see S106 signed 20-21 sheet </t>
  </si>
  <si>
    <t>388 - see  S106 signed 20-21 sheet</t>
  </si>
  <si>
    <t>Saxongate, Hevingham</t>
  </si>
  <si>
    <t>SUDS</t>
  </si>
  <si>
    <t>Littlewood School Rd, Drayton</t>
  </si>
  <si>
    <t>North West Woodlands Country Park</t>
  </si>
  <si>
    <t>Land East of Holt Road (20161770)</t>
  </si>
  <si>
    <t>North West Woodlands Country Park Project</t>
  </si>
  <si>
    <t xml:space="preserve">£3,549,529.92 plus commuted sums amount of   £326,076.70 (see separate sheet) </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</si>
</sst>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8" formatCode="&quot;£&quot;#,##0.00;[Red]\-&quot;£&quot;#,##0.00"/>
    <numFmt numFmtId="43" formatCode="_-* #,##0.00_-;\-* #,##0.00_-;_-* &quot;-&quot;??_-;_-@_-"/>
    <numFmt numFmtId="164" formatCode="&quot;£&quot;#,##0.00"/>
  </numFmts>
  <fonts count="4">
    <font>
      <sz val="11"/>
      <color theme="1"/>
      <name val="Calibri"/>
      <family val="2"/>
      <charset val="0"/>
      <scheme val="minor"/>
    </font>
    <font>
      <sz val="8"/>
      <color theme="1"/>
      <name val="Calibri"/>
      <family val="2"/>
      <charset val="0"/>
      <scheme val="minor"/>
    </font>
    <font>
      <sz val="10"/>
      <name val="Arial"/>
      <family val="2"/>
      <charset val="0"/>
    </font>
    <font>
      <sz val="11"/>
      <color rgb="FFFF0000"/>
      <name val="Calibri"/>
      <family val="2"/>
      <charset val="0"/>
      <scheme val="minor"/>
    </font>
  </fonts>
  <fills count="3">
    <fill>
      <patternFill patternType="none">
        <fgColor indexed="64"/>
        <bgColor indexed="65"/>
      </patternFill>
    </fill>
    <fill>
      <patternFill patternType="gray125">
        <fgColor indexed="64"/>
        <bgColor indexed="65"/>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63">
    <xf numFmtId="0" fontId="0" fillId="0" borderId="0"/>
    <xf numFmtId="0" fontId="2" fillId="0" borderId="0"/>
  </cellStyleXfs>
  <cellXfs>
    <xf numFmtId="0" fontId="0" fillId="0" borderId="0" xfId="0"/>
    <xf numFmtId="0" fontId="0" fillId="0" borderId="0" xfId="0" applyAlignment="1">
      <alignment wrapText="1"/>
    </xf>
    <xf numFmtId="0" fontId="0" fillId="0" borderId="0" xfId="0" applyAlignment="1">
      <alignment vertical="top"/>
    </xf>
    <xf numFmtId="164" fontId="0" fillId="0" borderId="0" xfId="0" applyAlignment="1" applyNumberForma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pplyBorder="1">
      <alignment horizontal="left" vertical="top" wrapText="1"/>
    </xf>
    <xf numFmtId="43" fontId="0" fillId="0" borderId="0" xfId="0" applyNumberFormat="1"/>
    <xf numFmtId="43" fontId="0" fillId="0" borderId="0" xfId="0" applyNumberFormat="1" applyFill="1"/>
    <xf numFmtId="0" fontId="0" fillId="0" borderId="0" xfId="0" applyAlignment="1">
      <alignment horizontal="center" vertical="top"/>
    </xf>
    <xf numFmtId="0" fontId="0" fillId="0" borderId="0" xfId="0" applyAlignment="1">
      <alignment horizontal="center" vertical="top" wrapText="1"/>
    </xf>
    <xf numFmtId="0" fontId="0" fillId="0" borderId="0" xfId="0" applyAlignment="1"/>
    <xf numFmtId="0" fontId="0" fillId="0" borderId="0" xfId="0" applyAlignment="1">
      <alignment horizontal="left" wrapText="1"/>
    </xf>
    <xf numFmtId="0" fontId="0" fillId="0" borderId="0" xfId="0" applyAlignment="1">
      <alignment horizontal="left"/>
    </xf>
    <xf numFmtId="0" fontId="0" fillId="0" borderId="0" xfId="0" applyAlignment="1" applyFill="1">
      <alignment horizontal="center" vertical="top" wrapText="1"/>
    </xf>
    <xf numFmtId="0" fontId="0" fillId="0" borderId="0" xfId="0" applyFill="1"/>
    <xf numFmtId="0" fontId="0" fillId="0" borderId="0" xfId="0" applyAlignment="1" applyFill="1">
      <alignment vertical="top"/>
    </xf>
    <xf numFmtId="0" fontId="0" fillId="0" borderId="0" xfId="0" applyAlignment="1" applyFill="1">
      <alignment wrapText="1"/>
    </xf>
    <xf numFmtId="0" fontId="0" fillId="0" borderId="0" xfId="0" applyAlignment="1" applyFill="1">
      <alignment horizontal="left" vertical="top"/>
    </xf>
    <xf numFmtId="0" fontId="0" fillId="0" borderId="0" xfId="0" applyAlignment="1" applyFill="1">
      <alignment horizontal="center" vertical="top"/>
    </xf>
    <xf numFmtId="14" fontId="0" fillId="0" borderId="0" xfId="0" applyAlignment="1" applyNumberFormat="1" applyFill="1">
      <alignment horizontal="center" vertical="top" wrapText="1"/>
    </xf>
    <xf numFmtId="164" fontId="0" fillId="0" borderId="0" xfId="0" applyAlignment="1" applyNumberFormat="1" applyFill="1">
      <alignment horizontal="center" vertical="top"/>
    </xf>
    <xf numFmtId="8" fontId="0" fillId="0" borderId="0" xfId="0" applyAlignment="1" applyNumberFormat="1" applyFill="1">
      <alignment horizontal="center" vertical="top"/>
    </xf>
    <xf numFmtId="0" fontId="0" fillId="0" borderId="1" xfId="0" applyAlignment="1" applyBorder="1" applyFill="1">
      <alignment horizontal="left" vertical="top" wrapText="1"/>
    </xf>
    <xf numFmtId="164" fontId="0" fillId="0" borderId="1" xfId="0" applyAlignment="1" applyBorder="1" applyNumberFormat="1" applyFill="1">
      <alignment horizontal="left" vertical="top" wrapText="1"/>
    </xf>
    <xf numFmtId="14" fontId="0" fillId="0" borderId="1" xfId="0" applyAlignment="1" applyBorder="1" applyNumberFormat="1" applyFill="1">
      <alignment horizontal="left" vertical="top" wrapText="1"/>
    </xf>
    <xf numFmtId="0" fontId="0" fillId="0" borderId="0" xfId="0" applyAlignment="1" applyBorder="1" applyFill="1">
      <alignment horizontal="left" vertical="top" wrapText="1"/>
    </xf>
    <xf numFmtId="14" fontId="0" fillId="0" borderId="0" xfId="0" applyAlignment="1" applyBorder="1" applyNumberFormat="1" applyFill="1">
      <alignment horizontal="left" vertical="top" wrapText="1"/>
    </xf>
    <xf numFmtId="164" fontId="0" fillId="0" borderId="0" xfId="0" applyAlignment="1" applyBorder="1" applyNumberFormat="1" applyFill="1">
      <alignment horizontal="left" vertical="top" wrapText="1"/>
    </xf>
    <xf numFmtId="164" fontId="0" fillId="0" borderId="0" xfId="0" applyAlignment="1" applyNumberFormat="1" applyFill="1">
      <alignment wrapText="1"/>
    </xf>
    <xf numFmtId="164" fontId="0" fillId="0" borderId="2" xfId="0" applyAlignment="1" applyBorder="1" applyNumberFormat="1" applyFill="1">
      <alignment horizontal="left" vertical="top" wrapText="1"/>
    </xf>
    <xf numFmtId="164" fontId="0" fillId="0" borderId="0" xfId="0" applyAlignment="1" applyBorder="1" applyNumberFormat="1" applyFill="1">
      <alignment vertical="top" wrapText="1"/>
    </xf>
    <xf numFmtId="164" fontId="0" fillId="0" borderId="0" xfId="0" applyAlignment="1" applyNumberFormat="1" applyFill="1">
      <alignment horizontal="left" vertical="top" wrapText="1"/>
    </xf>
    <xf numFmtId="0" fontId="0" fillId="0" borderId="1" xfId="0" applyAlignment="1" applyBorder="1" applyNumberFormat="1" applyFill="1">
      <alignment horizontal="left" vertical="top" wrapText="1"/>
    </xf>
    <xf numFmtId="14" fontId="0" fillId="0" borderId="1" xfId="0" applyAlignment="1" applyBorder="1" applyNumberFormat="1" applyFill="1">
      <alignment horizontal="left" vertical="top"/>
    </xf>
    <xf numFmtId="164" fontId="0" fillId="2" borderId="1" xfId="0" applyAlignment="1" applyBorder="1" applyNumberFormat="1" applyFill="1">
      <alignment horizontal="left" vertical="top" wrapText="1"/>
    </xf>
    <xf numFmtId="0" fontId="0" fillId="0" borderId="1" xfId="0" applyAlignment="1" applyBorder="1" applyFill="1">
      <alignment horizontal="center" vertical="top" wrapText="1"/>
    </xf>
    <xf numFmtId="14" fontId="0" fillId="0" borderId="1" xfId="0" applyAlignment="1" applyBorder="1" applyNumberFormat="1" applyFill="1">
      <alignment horizontal="center" vertical="top" wrapText="1"/>
    </xf>
    <xf numFmtId="164" fontId="0" fillId="0" borderId="3" xfId="0" applyAlignment="1" applyBorder="1" applyNumberFormat="1">
      <alignment horizontal="right" wrapText="1"/>
    </xf>
    <xf numFmtId="164" fontId="0" fillId="0" borderId="3" xfId="0" applyAlignment="1" applyBorder="1" applyNumberFormat="1">
      <alignment horizontal="right" vertical="top" wrapText="1"/>
    </xf>
    <xf numFmtId="0" fontId="0" fillId="0" borderId="0" xfId="0" applyAlignment="1" applyFill="1">
      <alignment vertical="top" wrapText="1"/>
    </xf>
    <xf numFmtId="164" fontId="0" fillId="0" borderId="0" xfId="0" applyAlignment="1" applyNumberFormat="1" applyFill="1">
      <alignment vertical="top" wrapText="1"/>
    </xf>
    <xf numFmtId="0" fontId="0" fillId="0" borderId="1" xfId="0" applyAlignment="1" applyBorder="1" applyFill="1">
      <alignment vertical="top" wrapText="1"/>
    </xf>
    <xf numFmtId="0" fontId="0" fillId="0" borderId="1" xfId="0" applyAlignment="1" applyBorder="1" applyFill="1">
      <alignment vertical="top"/>
    </xf>
    <xf numFmtId="164" fontId="0" fillId="0" borderId="1" xfId="0" applyAlignment="1" applyBorder="1" applyNumberFormat="1" applyFill="1">
      <alignment vertical="top" wrapText="1"/>
    </xf>
    <xf numFmtId="0" fontId="0" fillId="0" borderId="1" xfId="0" applyAlignment="1" applyBorder="1" applyFill="1">
      <alignment wrapText="1"/>
    </xf>
    <xf numFmtId="164" fontId="0" fillId="0" borderId="1" xfId="0" applyAlignment="1" applyBorder="1" applyNumberFormat="1" applyFill="1">
      <alignment horizontal="center" vertical="top" wrapText="1"/>
    </xf>
    <xf numFmtId="0" fontId="0" fillId="0" borderId="0" xfId="0" applyAlignment="1" applyFill="1"/>
    <xf numFmtId="0" fontId="0" fillId="0" borderId="1" xfId="0" applyBorder="1" applyFill="1"/>
    <xf numFmtId="0" fontId="0" fillId="0" borderId="1" xfId="0" applyAlignment="1" applyBorder="1" applyFill="1"/>
    <xf numFmtId="0" fontId="0" fillId="0" borderId="0" xfId="0" applyAlignment="1" applyBorder="1" applyFill="1">
      <alignment horizontal="left" vertical="top"/>
    </xf>
    <xf numFmtId="0" fontId="0" fillId="0" borderId="0" xfId="0" applyAlignment="1" applyFill="1">
      <alignment horizontal="left" vertical="top" wrapText="1"/>
    </xf>
    <xf numFmtId="49" fontId="0" fillId="0" borderId="0" xfId="0" applyAlignment="1" applyNumberFormat="1" applyFill="1">
      <alignment horizontal="left" vertical="top"/>
    </xf>
    <xf numFmtId="8" fontId="0" fillId="0" borderId="0" xfId="0" applyAlignment="1" applyNumberFormat="1" applyFill="1">
      <alignment horizontal="left" vertical="top"/>
    </xf>
    <xf numFmtId="164" fontId="0" fillId="0" borderId="0" xfId="0" applyAlignment="1" applyNumberFormat="1" applyFill="1">
      <alignment horizontal="left" vertical="top"/>
    </xf>
    <xf numFmtId="0" fontId="0" fillId="0" borderId="0" xfId="0" applyAlignment="1" applyFill="1">
      <alignment vertical="center"/>
    </xf>
    <xf numFmtId="164" fontId="0" fillId="0" borderId="0" xfId="0" applyAlignment="1" applyNumberFormat="1" applyFill="1">
      <alignment horizontal="center" vertical="top" wrapText="1"/>
    </xf>
    <xf numFmtId="164" fontId="0" fillId="0" borderId="1" xfId="0" applyAlignment="1" applyBorder="1" applyNumberFormat="1" applyFill="1">
      <alignment wrapText="1"/>
    </xf>
    <xf numFmtId="0" fontId="0" fillId="0" borderId="2" xfId="0" applyAlignment="1" applyBorder="1" applyFill="1">
      <alignment wrapText="1"/>
    </xf>
    <xf numFmtId="0" fontId="3" fillId="0" borderId="0" xfId="0" applyAlignment="1" applyBorder="1" applyFont="1" applyFill="1">
      <alignment horizontal="left" vertical="center"/>
    </xf>
    <xf numFmtId="164" fontId="0" fillId="0" borderId="4" xfId="0" applyBorder="1" applyNumberFormat="1" applyFill="1"/>
  </cellXfs>
  <cellStyles count="2">
    <cellStyle name="Normal" xfId="0" builtinId="0"/>
    <cellStyle name="Normal 2" xfId="1"/>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K29"/>
  <sheetViews>
    <sheetView view="normal" tabSelected="1" workbookViewId="0">
      <selection pane="topLeft" activeCell="H9" sqref="H9"/>
    </sheetView>
  </sheetViews>
  <sheetFormatPr defaultRowHeight="15"/>
  <cols>
    <col min="1" max="1" width="9.140625" style="2" customWidth="1"/>
    <col min="2" max="2" width="37.5703125" style="1" customWidth="1"/>
    <col min="4" max="4" width="13.41796875" style="4" customWidth="1"/>
  </cols>
  <sheetData>
    <row r="1" spans="1:4">
      <c r="A1" s="16" t="s">
        <v>125</v>
      </c>
      <c r="B1" s="17"/>
      <c r="C1" s="15"/>
      <c r="D1" s="18"/>
    </row>
    <row r="2" spans="1:4">
      <c r="A2" s="16"/>
      <c r="B2" s="17"/>
      <c r="C2" s="15"/>
      <c r="D2" s="18"/>
    </row>
    <row r="3" spans="1:4" ht="60">
      <c r="A3" s="18" t="s">
        <v>0</v>
      </c>
      <c r="B3" s="51" t="s">
        <v>1</v>
      </c>
      <c r="C3" s="18"/>
      <c r="D3" s="32" t="s">
        <v>202</v>
      </c>
    </row>
    <row r="4" spans="1:4">
      <c r="A4" s="18"/>
      <c r="B4" s="51"/>
      <c r="C4" s="18"/>
      <c r="D4" s="18"/>
    </row>
    <row r="5" spans="1:4" ht="45">
      <c r="A5" s="50" t="s">
        <v>2</v>
      </c>
      <c r="B5" s="26" t="s">
        <v>20</v>
      </c>
      <c r="C5" s="50"/>
      <c r="D5" s="28">
        <v>1458996.48</v>
      </c>
    </row>
    <row r="6" spans="1:4">
      <c r="A6" s="18"/>
      <c r="B6" s="51"/>
      <c r="C6" s="18"/>
      <c r="D6" s="18"/>
    </row>
    <row r="7" spans="1:11" ht="60">
      <c r="A7" s="52" t="s">
        <v>3</v>
      </c>
      <c r="B7" s="51" t="s">
        <v>4</v>
      </c>
      <c r="C7" s="18"/>
      <c r="D7" s="53">
        <f>2408864.22-299174.97</f>
        <v>2109689.25</v>
      </c>
      <c r="F7" s="55"/>
      <c r="G7" s="15"/>
      <c r="H7" s="15"/>
      <c r="I7" s="15"/>
      <c r="J7" s="15"/>
      <c r="K7" s="15"/>
    </row>
    <row r="8" spans="1:4">
      <c r="A8" s="18"/>
      <c r="B8" s="51"/>
      <c r="C8" s="18"/>
      <c r="D8" s="18"/>
    </row>
    <row r="9" spans="1:4" ht="75">
      <c r="A9" s="18" t="s">
        <v>5</v>
      </c>
      <c r="B9" s="51" t="s">
        <v>6</v>
      </c>
      <c r="C9" s="18"/>
      <c r="D9" s="18"/>
    </row>
    <row r="10" spans="1:4">
      <c r="A10" s="18"/>
      <c r="B10" s="51"/>
      <c r="C10" s="18"/>
      <c r="D10" s="18"/>
    </row>
    <row r="11" spans="1:4" ht="45">
      <c r="A11" s="18"/>
      <c r="B11" s="51" t="s">
        <v>7</v>
      </c>
      <c r="C11" s="18"/>
      <c r="D11" s="51" t="s">
        <v>203</v>
      </c>
    </row>
    <row r="12" spans="1:4">
      <c r="A12" s="18"/>
      <c r="B12" s="51"/>
      <c r="C12" s="18"/>
      <c r="D12" s="18"/>
    </row>
    <row r="13" spans="1:4" ht="75">
      <c r="A13" s="18"/>
      <c r="B13" s="51" t="s">
        <v>21</v>
      </c>
      <c r="C13" s="18"/>
      <c r="D13" s="18" t="s">
        <v>123</v>
      </c>
    </row>
    <row r="14" spans="1:4">
      <c r="A14" s="18"/>
      <c r="B14" s="51"/>
      <c r="C14" s="18"/>
      <c r="D14" s="18"/>
    </row>
    <row r="15" spans="1:4" ht="60">
      <c r="A15" s="52" t="s">
        <v>8</v>
      </c>
      <c r="B15" s="51" t="s">
        <v>9</v>
      </c>
      <c r="C15" s="18"/>
      <c r="D15" s="54">
        <v>315737.77</v>
      </c>
    </row>
    <row r="16" spans="1:4">
      <c r="A16" s="18"/>
      <c r="B16" s="51"/>
      <c r="C16" s="18"/>
      <c r="D16" s="18"/>
    </row>
    <row r="17" spans="1:4" ht="75">
      <c r="A17" s="18" t="s">
        <v>10</v>
      </c>
      <c r="B17" s="51" t="s">
        <v>11</v>
      </c>
      <c r="C17" s="18"/>
      <c r="D17" s="54">
        <v>318330.78</v>
      </c>
    </row>
    <row r="18" spans="1:4">
      <c r="A18" s="18"/>
      <c r="B18" s="51"/>
      <c r="C18" s="18"/>
      <c r="D18" s="18"/>
    </row>
    <row r="19" spans="1:4" ht="120">
      <c r="A19" s="18" t="s">
        <v>12</v>
      </c>
      <c r="B19" s="51" t="s">
        <v>13</v>
      </c>
      <c r="C19" s="18"/>
      <c r="D19" s="51" t="s">
        <v>124</v>
      </c>
    </row>
    <row r="20" spans="1:4">
      <c r="A20" s="18"/>
      <c r="B20" s="51"/>
      <c r="C20" s="18"/>
      <c r="D20" s="18"/>
    </row>
    <row r="21" spans="1:4" ht="75">
      <c r="A21" s="18" t="s">
        <v>14</v>
      </c>
      <c r="B21" s="51" t="s">
        <v>22</v>
      </c>
      <c r="C21" s="18"/>
      <c r="D21" s="18"/>
    </row>
    <row r="22" spans="1:4">
      <c r="A22" s="18"/>
      <c r="B22" s="51"/>
      <c r="C22" s="18"/>
      <c r="D22" s="18"/>
    </row>
    <row r="23" spans="1:4" ht="60">
      <c r="A23" s="18"/>
      <c r="B23" s="51" t="s">
        <v>16</v>
      </c>
      <c r="C23" s="18"/>
      <c r="D23" s="51" t="s">
        <v>124</v>
      </c>
    </row>
    <row r="24" spans="1:4">
      <c r="A24" s="18"/>
      <c r="B24" s="51"/>
      <c r="C24" s="18"/>
      <c r="D24" s="18"/>
    </row>
    <row r="25" spans="1:4" ht="90">
      <c r="A25" s="18"/>
      <c r="B25" s="51" t="s">
        <v>15</v>
      </c>
      <c r="C25" s="18"/>
      <c r="D25" s="18" t="s">
        <v>123</v>
      </c>
    </row>
    <row r="26" spans="1:4">
      <c r="A26" s="18"/>
      <c r="B26" s="51"/>
      <c r="C26" s="18"/>
      <c r="D26" s="18"/>
    </row>
    <row r="27" spans="1:4" ht="90">
      <c r="A27" s="18"/>
      <c r="B27" s="51" t="s">
        <v>17</v>
      </c>
      <c r="C27" s="18"/>
      <c r="D27" s="18" t="s">
        <v>123</v>
      </c>
    </row>
    <row r="28" spans="1:4">
      <c r="A28" s="18"/>
      <c r="B28" s="51"/>
      <c r="C28" s="18"/>
      <c r="D28" s="18"/>
    </row>
    <row r="29" spans="1:4" ht="135">
      <c r="A29" s="18" t="s">
        <v>18</v>
      </c>
      <c r="B29" s="51" t="s">
        <v>19</v>
      </c>
      <c r="C29" s="18"/>
      <c r="D29" s="32" t="s">
        <v>210</v>
      </c>
    </row>
  </sheetData>
  <pageMargins left="0.7" right="0.7" top="0.75" bottom="0.75" header="0.3" footer="0.3"/>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H29"/>
  <sheetViews>
    <sheetView topLeftCell="A19" zoomScale="90" view="normal" workbookViewId="0">
      <selection pane="topLeft" activeCell="E24" sqref="E24"/>
    </sheetView>
  </sheetViews>
  <sheetFormatPr defaultColWidth="9.140625" defaultRowHeight="15"/>
  <cols>
    <col min="1" max="1" width="18.41796875" style="9" customWidth="1"/>
    <col min="2" max="2" width="12" style="9" bestFit="1" customWidth="1"/>
    <col min="3" max="3" width="20.41796875" style="9" customWidth="1"/>
    <col min="4" max="4" width="13.41796875" style="9" customWidth="1"/>
    <col min="5" max="5" width="34.140625" style="9" customWidth="1"/>
    <col min="6" max="6" width="13.27734375" style="9" customWidth="1"/>
    <col min="7" max="7" width="20.41796875" style="10" bestFit="1" customWidth="1"/>
    <col min="8" max="8" width="25.84765625" style="9" customWidth="1"/>
    <col min="9" max="16384" width="9.140625" style="9" customWidth="1"/>
  </cols>
  <sheetData>
    <row r="1" spans="1:6">
      <c r="A1" s="18" t="s">
        <v>126</v>
      </c>
      <c r="B1" s="18"/>
      <c r="C1" s="18"/>
      <c r="D1" s="18"/>
      <c r="E1" s="19"/>
      <c r="F1" s="19"/>
    </row>
    <row r="2" spans="1:6">
      <c r="A2" s="19"/>
      <c r="B2" s="19"/>
      <c r="C2" s="19"/>
      <c r="D2" s="19"/>
      <c r="E2" s="19"/>
      <c r="F2" s="19"/>
    </row>
    <row r="3" spans="1:6" ht="60">
      <c r="A3" s="36" t="s">
        <v>40</v>
      </c>
      <c r="B3" s="36" t="s">
        <v>41</v>
      </c>
      <c r="C3" s="36" t="s">
        <v>35</v>
      </c>
      <c r="D3" s="36" t="s">
        <v>30</v>
      </c>
      <c r="E3" s="36" t="s">
        <v>42</v>
      </c>
      <c r="F3" s="36" t="s">
        <v>43</v>
      </c>
    </row>
    <row r="4" spans="1:8" ht="45">
      <c r="A4" s="37">
        <v>43951</v>
      </c>
      <c r="B4" s="36" t="s">
        <v>48</v>
      </c>
      <c r="C4" s="36" t="s">
        <v>127</v>
      </c>
      <c r="D4" s="36">
        <v>20190999</v>
      </c>
      <c r="E4" s="36" t="s">
        <v>197</v>
      </c>
      <c r="F4" s="36">
        <v>0</v>
      </c>
      <c r="G4" s="5"/>
      <c r="H4" s="51"/>
    </row>
    <row r="5" spans="1:8" ht="45">
      <c r="A5" s="37">
        <v>43971</v>
      </c>
      <c r="B5" s="36" t="s">
        <v>39</v>
      </c>
      <c r="C5" s="36" t="s">
        <v>128</v>
      </c>
      <c r="D5" s="36">
        <v>20190597</v>
      </c>
      <c r="E5" s="36" t="s">
        <v>191</v>
      </c>
      <c r="F5" s="36">
        <v>0</v>
      </c>
      <c r="H5" s="51"/>
    </row>
    <row r="6" spans="1:8" ht="30">
      <c r="A6" s="37">
        <v>44055</v>
      </c>
      <c r="B6" s="36" t="s">
        <v>48</v>
      </c>
      <c r="C6" s="36" t="s">
        <v>129</v>
      </c>
      <c r="D6" s="36">
        <v>20151644</v>
      </c>
      <c r="E6" s="36" t="s">
        <v>141</v>
      </c>
      <c r="F6" s="36">
        <v>10</v>
      </c>
      <c r="H6" s="51"/>
    </row>
    <row r="7" spans="1:8" ht="45">
      <c r="A7" s="37">
        <v>44085</v>
      </c>
      <c r="B7" s="36" t="s">
        <v>39</v>
      </c>
      <c r="C7" s="36" t="s">
        <v>130</v>
      </c>
      <c r="D7" s="36">
        <v>20191954</v>
      </c>
      <c r="E7" s="36" t="s">
        <v>192</v>
      </c>
      <c r="F7" s="36">
        <v>58</v>
      </c>
      <c r="H7" s="51"/>
    </row>
    <row r="8" spans="1:6" ht="30">
      <c r="A8" s="37">
        <v>44112</v>
      </c>
      <c r="B8" s="36" t="s">
        <v>48</v>
      </c>
      <c r="C8" s="36" t="s">
        <v>131</v>
      </c>
      <c r="D8" s="36">
        <v>20141392</v>
      </c>
      <c r="E8" s="36" t="s">
        <v>141</v>
      </c>
      <c r="F8" s="36">
        <v>0</v>
      </c>
    </row>
    <row r="9" spans="1:7" ht="105">
      <c r="A9" s="37">
        <v>44125</v>
      </c>
      <c r="B9" s="36" t="s">
        <v>39</v>
      </c>
      <c r="C9" s="36" t="s">
        <v>134</v>
      </c>
      <c r="D9" s="36">
        <v>20171386</v>
      </c>
      <c r="E9" s="36" t="s">
        <v>200</v>
      </c>
      <c r="F9" s="36">
        <v>56</v>
      </c>
      <c r="G9" s="10"/>
    </row>
    <row r="10" spans="1:6" ht="60">
      <c r="A10" s="37">
        <v>44132</v>
      </c>
      <c r="B10" s="36" t="s">
        <v>39</v>
      </c>
      <c r="C10" s="36" t="s">
        <v>131</v>
      </c>
      <c r="D10" s="36">
        <v>20190241</v>
      </c>
      <c r="E10" s="36" t="s">
        <v>201</v>
      </c>
      <c r="F10" s="36">
        <v>4</v>
      </c>
    </row>
    <row r="11" spans="1:6" ht="60">
      <c r="A11" s="37">
        <v>44169</v>
      </c>
      <c r="B11" s="36" t="s">
        <v>39</v>
      </c>
      <c r="C11" s="36" t="s">
        <v>132</v>
      </c>
      <c r="D11" s="36">
        <v>20200036</v>
      </c>
      <c r="E11" s="36" t="s">
        <v>133</v>
      </c>
      <c r="F11" s="36">
        <v>0</v>
      </c>
    </row>
    <row r="12" spans="1:6" ht="30">
      <c r="A12" s="37">
        <v>44162</v>
      </c>
      <c r="B12" s="36" t="s">
        <v>48</v>
      </c>
      <c r="C12" s="36" t="s">
        <v>135</v>
      </c>
      <c r="D12" s="36">
        <v>20160395</v>
      </c>
      <c r="E12" s="36" t="s">
        <v>141</v>
      </c>
      <c r="F12" s="36">
        <v>157</v>
      </c>
    </row>
    <row r="13" spans="1:7" ht="30">
      <c r="A13" s="37">
        <v>44218</v>
      </c>
      <c r="B13" s="36" t="s">
        <v>39</v>
      </c>
      <c r="C13" s="36" t="s">
        <v>136</v>
      </c>
      <c r="D13" s="36">
        <v>20171464</v>
      </c>
      <c r="E13" s="36" t="s">
        <v>199</v>
      </c>
      <c r="F13" s="36">
        <v>90</v>
      </c>
      <c r="G13" s="14"/>
    </row>
    <row r="14" spans="1:7" ht="60">
      <c r="A14" s="37">
        <v>44239</v>
      </c>
      <c r="B14" s="36" t="s">
        <v>39</v>
      </c>
      <c r="C14" s="36" t="s">
        <v>137</v>
      </c>
      <c r="D14" s="36">
        <v>20191648</v>
      </c>
      <c r="E14" s="36" t="s">
        <v>193</v>
      </c>
      <c r="F14" s="36">
        <v>0</v>
      </c>
      <c r="G14" s="14"/>
    </row>
    <row r="15" spans="1:7" ht="60">
      <c r="A15" s="37">
        <v>44251</v>
      </c>
      <c r="B15" s="36" t="s">
        <v>39</v>
      </c>
      <c r="C15" s="36" t="s">
        <v>138</v>
      </c>
      <c r="D15" s="36">
        <v>20190792</v>
      </c>
      <c r="E15" s="36" t="s">
        <v>194</v>
      </c>
      <c r="F15" s="36">
        <v>0</v>
      </c>
      <c r="G15" s="14"/>
    </row>
    <row r="16" spans="1:6" ht="60">
      <c r="A16" s="37">
        <v>44260</v>
      </c>
      <c r="B16" s="36" t="s">
        <v>39</v>
      </c>
      <c r="C16" s="36" t="s">
        <v>139</v>
      </c>
      <c r="D16" s="36">
        <v>20201592</v>
      </c>
      <c r="E16" s="36" t="s">
        <v>195</v>
      </c>
      <c r="F16" s="36">
        <v>0</v>
      </c>
    </row>
    <row r="17" spans="1:7" ht="30">
      <c r="A17" s="37">
        <v>44272</v>
      </c>
      <c r="B17" s="36" t="s">
        <v>39</v>
      </c>
      <c r="C17" s="36" t="s">
        <v>140</v>
      </c>
      <c r="D17" s="36">
        <v>20191598</v>
      </c>
      <c r="E17" s="36" t="s">
        <v>141</v>
      </c>
      <c r="F17" s="36">
        <v>0</v>
      </c>
      <c r="G17" s="14"/>
    </row>
    <row r="18" spans="1:7" ht="60">
      <c r="A18" s="37">
        <v>44286</v>
      </c>
      <c r="B18" s="36" t="s">
        <v>39</v>
      </c>
      <c r="C18" s="36" t="s">
        <v>142</v>
      </c>
      <c r="D18" s="36">
        <v>20200699</v>
      </c>
      <c r="E18" s="36" t="s">
        <v>196</v>
      </c>
      <c r="F18" s="36">
        <v>0</v>
      </c>
      <c r="G18" s="14"/>
    </row>
    <row r="19" spans="1:6" ht="75">
      <c r="A19" s="37">
        <v>44286</v>
      </c>
      <c r="B19" s="36" t="s">
        <v>39</v>
      </c>
      <c r="C19" s="36" t="s">
        <v>143</v>
      </c>
      <c r="D19" s="36">
        <v>20181408</v>
      </c>
      <c r="E19" s="36" t="s">
        <v>198</v>
      </c>
      <c r="F19" s="36">
        <v>13</v>
      </c>
    </row>
    <row r="20" spans="1:6">
      <c r="A20" s="20"/>
      <c r="B20" s="14"/>
      <c r="C20" s="14"/>
      <c r="D20" s="14"/>
      <c r="E20" s="56">
        <v>3233334.2</v>
      </c>
      <c r="F20" s="14">
        <f>SUM(F4:F19)</f>
        <v>388</v>
      </c>
    </row>
    <row r="21" spans="1:6">
      <c r="A21" s="19"/>
      <c r="B21" s="19"/>
      <c r="C21" s="19"/>
      <c r="D21" s="19"/>
      <c r="E21" s="19"/>
      <c r="F21" s="19"/>
    </row>
    <row r="22" spans="1:6">
      <c r="A22" s="19"/>
      <c r="B22" s="19"/>
      <c r="C22" s="19"/>
      <c r="D22" s="19"/>
      <c r="E22" s="19"/>
      <c r="F22" s="19"/>
    </row>
    <row r="23" spans="1:6">
      <c r="A23" s="19"/>
      <c r="B23" s="19"/>
      <c r="C23" s="19"/>
      <c r="D23" s="19"/>
      <c r="E23" s="19"/>
      <c r="F23" s="19"/>
    </row>
    <row r="24" spans="1:6" ht="57.75" customHeight="1">
      <c r="A24" s="14" t="s">
        <v>1</v>
      </c>
      <c r="B24" s="14"/>
      <c r="C24" s="14"/>
      <c r="D24" s="21">
        <v>3233334.2</v>
      </c>
      <c r="E24" s="22"/>
      <c r="F24" s="19"/>
    </row>
    <row r="25" spans="1:6">
      <c r="A25" s="19"/>
      <c r="B25" s="19"/>
      <c r="C25" s="19"/>
      <c r="D25" s="19"/>
      <c r="E25" s="19"/>
      <c r="F25" s="19"/>
    </row>
    <row r="26" spans="1:6">
      <c r="A26" s="19"/>
      <c r="B26" s="19"/>
      <c r="C26" s="19"/>
      <c r="D26" s="19"/>
      <c r="E26" s="19"/>
      <c r="F26" s="19"/>
    </row>
    <row r="27" spans="1:6" ht="64.5" customHeight="1">
      <c r="A27" s="14" t="s">
        <v>6</v>
      </c>
      <c r="B27" s="14"/>
      <c r="C27" s="14"/>
      <c r="D27" s="19"/>
      <c r="E27" s="19"/>
      <c r="F27" s="19"/>
    </row>
    <row r="28" spans="1:6">
      <c r="A28" s="14"/>
      <c r="B28" s="19"/>
      <c r="C28" s="19"/>
      <c r="D28" s="19"/>
      <c r="E28" s="19"/>
      <c r="F28" s="19"/>
    </row>
    <row r="29" spans="1:6" ht="41.25" customHeight="1">
      <c r="A29" s="14" t="s">
        <v>7</v>
      </c>
      <c r="B29" s="14"/>
      <c r="C29" s="14"/>
      <c r="D29" s="19">
        <v>388</v>
      </c>
      <c r="E29" s="19"/>
      <c r="F29" s="19"/>
    </row>
  </sheetData>
  <mergeCells count="4">
    <mergeCell ref="A24:C24"/>
    <mergeCell ref="A27:C27"/>
    <mergeCell ref="A29:C29"/>
    <mergeCell ref="A1:D1"/>
  </mergeCells>
  <pageMargins left="0.7" right="0.7" top="0.75" bottom="0.75" header="0.3" footer="0.3"/>
  <pageSetup paperSize="9" scale="64"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BL69"/>
  <sheetViews>
    <sheetView topLeftCell="A1" zoomScale="90" view="normal" workbookViewId="0">
      <pane xSplit="2" ySplit="1" topLeftCell="C56" activePane="bottomRight" state="frozen"/>
      <selection pane="bottomRight" activeCell="D71" sqref="D71"/>
    </sheetView>
  </sheetViews>
  <sheetFormatPr defaultRowHeight="15"/>
  <cols>
    <col min="1" max="1" width="12.84765625" customWidth="1"/>
    <col min="2" max="2" width="14.41796875" customWidth="1"/>
    <col min="3" max="3" width="11.84765625" style="13" bestFit="1" customWidth="1"/>
    <col min="4" max="4" width="12.5703125" customWidth="1"/>
    <col min="5" max="5" width="12" bestFit="1" customWidth="1"/>
    <col min="6" max="6" width="14.84765625" customWidth="1"/>
    <col min="7" max="7" width="15.41796875" customWidth="1"/>
    <col min="8" max="8" width="12" bestFit="1" customWidth="1"/>
    <col min="9" max="9" width="14.84765625" bestFit="1" customWidth="1"/>
    <col min="10" max="10" width="14" customWidth="1"/>
    <col min="11" max="12" width="14.84765625" bestFit="1" customWidth="1"/>
    <col min="13" max="13" width="13" bestFit="1" customWidth="1"/>
    <col min="14" max="14" width="13.84765625" customWidth="1"/>
  </cols>
  <sheetData>
    <row r="1" spans="1:64" ht="60">
      <c r="A1" s="23" t="s">
        <v>27</v>
      </c>
      <c r="B1" s="23" t="s">
        <v>28</v>
      </c>
      <c r="C1" s="23" t="s">
        <v>29</v>
      </c>
      <c r="D1" s="23" t="s">
        <v>30</v>
      </c>
      <c r="E1" s="24" t="s">
        <v>23</v>
      </c>
      <c r="F1" s="23" t="s">
        <v>24</v>
      </c>
      <c r="G1" s="23" t="s">
        <v>31</v>
      </c>
      <c r="H1" s="24" t="s">
        <v>144</v>
      </c>
      <c r="I1" s="24" t="s">
        <v>25</v>
      </c>
      <c r="J1" s="24" t="s">
        <v>145</v>
      </c>
      <c r="K1" s="24" t="s">
        <v>146</v>
      </c>
      <c r="L1" s="24" t="s">
        <v>147</v>
      </c>
      <c r="M1" s="24" t="s">
        <v>26</v>
      </c>
      <c r="N1" s="23" t="s">
        <v>32</v>
      </c>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1"/>
    </row>
    <row r="2" spans="1:64" ht="30">
      <c r="A2" s="23" t="s">
        <v>148</v>
      </c>
      <c r="B2" s="23" t="s">
        <v>149</v>
      </c>
      <c r="C2" s="25">
        <v>41596</v>
      </c>
      <c r="D2" s="23">
        <v>20130715</v>
      </c>
      <c r="E2" s="24">
        <v>23829</v>
      </c>
      <c r="F2" s="23" t="s">
        <v>52</v>
      </c>
      <c r="G2" s="23" t="s">
        <v>56</v>
      </c>
      <c r="H2" s="24">
        <v>0</v>
      </c>
      <c r="I2" s="24">
        <v>0</v>
      </c>
      <c r="J2" s="24">
        <v>23829</v>
      </c>
      <c r="K2" s="24">
        <v>0</v>
      </c>
      <c r="L2" s="24">
        <v>23829</v>
      </c>
      <c r="M2" s="24"/>
      <c r="N2" s="25">
        <v>44559</v>
      </c>
      <c r="O2" s="6"/>
      <c r="P2" s="31"/>
      <c r="Q2" s="31"/>
      <c r="R2" s="31"/>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1"/>
    </row>
    <row r="3" spans="1:64" s="15" customFormat="1" ht="30">
      <c r="A3" s="23" t="s">
        <v>50</v>
      </c>
      <c r="B3" s="23" t="s">
        <v>51</v>
      </c>
      <c r="C3" s="25">
        <v>39279</v>
      </c>
      <c r="D3" s="23">
        <v>20061108</v>
      </c>
      <c r="E3" s="24">
        <v>42442.18</v>
      </c>
      <c r="F3" s="23" t="s">
        <v>52</v>
      </c>
      <c r="G3" s="23" t="s">
        <v>54</v>
      </c>
      <c r="H3" s="24">
        <v>34799.52</v>
      </c>
      <c r="I3" s="24">
        <f>E3-H3</f>
        <v>7642.6600000000035</v>
      </c>
      <c r="J3" s="24">
        <v>0</v>
      </c>
      <c r="K3" s="24">
        <v>0</v>
      </c>
      <c r="L3" s="24">
        <f>I3-(J3+K3)</f>
        <v>7642.6600000000035</v>
      </c>
      <c r="M3" s="24"/>
      <c r="N3" s="25" t="s">
        <v>49</v>
      </c>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17"/>
    </row>
    <row r="4" spans="1:64" s="15" customFormat="1" ht="30">
      <c r="A4" s="23" t="s">
        <v>50</v>
      </c>
      <c r="B4" s="23" t="s">
        <v>53</v>
      </c>
      <c r="C4" s="25">
        <v>40674</v>
      </c>
      <c r="D4" s="23">
        <v>20100438</v>
      </c>
      <c r="E4" s="24">
        <v>22601.44</v>
      </c>
      <c r="F4" s="23" t="s">
        <v>52</v>
      </c>
      <c r="G4" s="23" t="s">
        <v>54</v>
      </c>
      <c r="H4" s="24">
        <v>0</v>
      </c>
      <c r="I4" s="24">
        <f>E4-H4</f>
        <v>22601.44</v>
      </c>
      <c r="J4" s="24">
        <v>0</v>
      </c>
      <c r="K4" s="24">
        <v>0</v>
      </c>
      <c r="L4" s="24">
        <f>I4-(J4+K4)</f>
        <v>22601.44</v>
      </c>
      <c r="M4" s="24"/>
      <c r="N4" s="25" t="s">
        <v>49</v>
      </c>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17"/>
    </row>
    <row r="5" spans="1:64" s="15" customFormat="1" ht="30">
      <c r="A5" s="23" t="s">
        <v>50</v>
      </c>
      <c r="B5" s="23" t="s">
        <v>53</v>
      </c>
      <c r="C5" s="25">
        <v>41060</v>
      </c>
      <c r="D5" s="23">
        <v>20111714</v>
      </c>
      <c r="E5" s="24">
        <v>7722</v>
      </c>
      <c r="F5" s="23" t="s">
        <v>52</v>
      </c>
      <c r="G5" s="23" t="s">
        <v>54</v>
      </c>
      <c r="H5" s="24">
        <v>5708</v>
      </c>
      <c r="I5" s="24">
        <f>E5-H5</f>
        <v>2014</v>
      </c>
      <c r="J5" s="24">
        <v>0</v>
      </c>
      <c r="K5" s="24">
        <v>0</v>
      </c>
      <c r="L5" s="24">
        <f>I5-(J5+K5)</f>
        <v>2014</v>
      </c>
      <c r="M5" s="24"/>
      <c r="N5" s="23" t="s">
        <v>49</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17"/>
    </row>
    <row r="6" spans="1:64" s="15" customFormat="1" ht="45">
      <c r="A6" s="23" t="s">
        <v>50</v>
      </c>
      <c r="B6" s="23" t="s">
        <v>55</v>
      </c>
      <c r="C6" s="25">
        <v>42214</v>
      </c>
      <c r="D6" s="23">
        <v>20141710</v>
      </c>
      <c r="E6" s="24">
        <v>26500</v>
      </c>
      <c r="F6" s="23" t="s">
        <v>52</v>
      </c>
      <c r="G6" s="23" t="s">
        <v>150</v>
      </c>
      <c r="H6" s="24">
        <v>0</v>
      </c>
      <c r="I6" s="24">
        <f>E6-H6</f>
        <v>26500</v>
      </c>
      <c r="J6" s="24">
        <v>0</v>
      </c>
      <c r="K6" s="24">
        <v>0</v>
      </c>
      <c r="L6" s="24">
        <f>I6-(J6+K6)</f>
        <v>26500</v>
      </c>
      <c r="M6" s="24"/>
      <c r="N6" s="25">
        <v>44977</v>
      </c>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17"/>
    </row>
    <row r="7" spans="1:64" s="15" customFormat="1" ht="30">
      <c r="A7" s="23" t="s">
        <v>50</v>
      </c>
      <c r="B7" s="23" t="s">
        <v>55</v>
      </c>
      <c r="C7" s="25">
        <v>42214</v>
      </c>
      <c r="D7" s="23">
        <v>20141710</v>
      </c>
      <c r="E7" s="24">
        <v>32388.89</v>
      </c>
      <c r="F7" s="23"/>
      <c r="G7" s="23" t="s">
        <v>97</v>
      </c>
      <c r="H7" s="24">
        <v>32213.65</v>
      </c>
      <c r="I7" s="24">
        <f>E7-H7</f>
        <v>175.23999999999796</v>
      </c>
      <c r="J7" s="24">
        <v>0</v>
      </c>
      <c r="K7" s="24">
        <v>0</v>
      </c>
      <c r="L7" s="24">
        <f>I7-(J7+K7)</f>
        <v>175.23999999999796</v>
      </c>
      <c r="M7" s="24"/>
      <c r="N7" s="25">
        <v>46803</v>
      </c>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17"/>
    </row>
    <row r="8" spans="1:64" s="15" customFormat="1" ht="30">
      <c r="A8" s="23" t="s">
        <v>50</v>
      </c>
      <c r="B8" s="23" t="s">
        <v>57</v>
      </c>
      <c r="C8" s="25">
        <v>42343</v>
      </c>
      <c r="D8" s="23">
        <v>20140714</v>
      </c>
      <c r="E8" s="24">
        <v>52119.88</v>
      </c>
      <c r="F8" s="23" t="s">
        <v>52</v>
      </c>
      <c r="G8" s="23" t="s">
        <v>56</v>
      </c>
      <c r="H8" s="24">
        <v>0</v>
      </c>
      <c r="I8" s="24">
        <v>52119.88</v>
      </c>
      <c r="J8" s="24">
        <v>0</v>
      </c>
      <c r="K8" s="24">
        <v>0</v>
      </c>
      <c r="L8" s="24">
        <v>52119.88</v>
      </c>
      <c r="M8" s="24"/>
      <c r="N8" s="25">
        <v>45447</v>
      </c>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9"/>
    </row>
    <row r="9" spans="1:64" s="15" customFormat="1" ht="30">
      <c r="A9" s="23" t="s">
        <v>50</v>
      </c>
      <c r="B9" s="23" t="s">
        <v>62</v>
      </c>
      <c r="C9" s="25">
        <v>42773</v>
      </c>
      <c r="D9" s="23">
        <v>20161577</v>
      </c>
      <c r="E9" s="24">
        <v>10731.42</v>
      </c>
      <c r="F9" s="23" t="s">
        <v>52</v>
      </c>
      <c r="G9" s="23" t="s">
        <v>96</v>
      </c>
      <c r="H9" s="24">
        <v>3815.96</v>
      </c>
      <c r="I9" s="24">
        <f>E9-H9</f>
        <v>6915.46</v>
      </c>
      <c r="J9" s="30">
        <v>0</v>
      </c>
      <c r="K9" s="24">
        <v>0</v>
      </c>
      <c r="L9" s="24">
        <f>I9-(J9+K9)</f>
        <v>6915.46</v>
      </c>
      <c r="M9" s="24"/>
      <c r="N9" s="25" t="s">
        <v>49</v>
      </c>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17"/>
    </row>
    <row r="10" spans="1:64" s="15" customFormat="1" ht="30">
      <c r="A10" s="23" t="s">
        <v>50</v>
      </c>
      <c r="B10" s="23" t="s">
        <v>62</v>
      </c>
      <c r="C10" s="25">
        <v>42773</v>
      </c>
      <c r="D10" s="23">
        <v>20161577</v>
      </c>
      <c r="E10" s="24">
        <v>489.98</v>
      </c>
      <c r="F10" s="23" t="s">
        <v>52</v>
      </c>
      <c r="G10" s="23" t="s">
        <v>58</v>
      </c>
      <c r="H10" s="24">
        <v>0</v>
      </c>
      <c r="I10" s="24">
        <f>E10-H10</f>
        <v>489.98</v>
      </c>
      <c r="J10" s="24">
        <v>0</v>
      </c>
      <c r="K10" s="24">
        <v>0</v>
      </c>
      <c r="L10" s="24">
        <f>I10-(J10+K10)</f>
        <v>489.98</v>
      </c>
      <c r="M10" s="24"/>
      <c r="N10" s="23" t="s">
        <v>49</v>
      </c>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17"/>
    </row>
    <row r="11" spans="1:64" s="15" customFormat="1" ht="30">
      <c r="A11" s="23" t="s">
        <v>50</v>
      </c>
      <c r="B11" s="23" t="s">
        <v>62</v>
      </c>
      <c r="C11" s="25">
        <v>42773</v>
      </c>
      <c r="D11" s="23">
        <v>20161577</v>
      </c>
      <c r="E11" s="24">
        <v>16314.63</v>
      </c>
      <c r="F11" s="23"/>
      <c r="G11" s="23" t="s">
        <v>97</v>
      </c>
      <c r="H11" s="24">
        <v>3085</v>
      </c>
      <c r="I11" s="24">
        <f>E11-H11</f>
        <v>13229.63</v>
      </c>
      <c r="J11" s="24">
        <v>0</v>
      </c>
      <c r="K11" s="24">
        <v>13229</v>
      </c>
      <c r="L11" s="24">
        <f>I11-(J11+K11)</f>
        <v>0.62999999999919964</v>
      </c>
      <c r="M11" s="24">
        <v>0.63</v>
      </c>
      <c r="N11" s="23" t="s">
        <v>49</v>
      </c>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17"/>
    </row>
    <row r="12" spans="1:64" s="15" customFormat="1" ht="45">
      <c r="A12" s="23" t="s">
        <v>50</v>
      </c>
      <c r="B12" s="23" t="s">
        <v>161</v>
      </c>
      <c r="C12" s="25">
        <v>43074</v>
      </c>
      <c r="D12" s="23">
        <v>20171081</v>
      </c>
      <c r="E12" s="24">
        <v>13562.14</v>
      </c>
      <c r="F12" s="23" t="s">
        <v>52</v>
      </c>
      <c r="G12" s="23" t="s">
        <v>162</v>
      </c>
      <c r="H12" s="24">
        <v>0</v>
      </c>
      <c r="I12" s="24">
        <v>0</v>
      </c>
      <c r="J12" s="24">
        <v>13562.14</v>
      </c>
      <c r="K12" s="24">
        <v>0</v>
      </c>
      <c r="L12" s="24">
        <v>13562.14</v>
      </c>
      <c r="M12" s="24"/>
      <c r="N12" s="25">
        <v>46110</v>
      </c>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17"/>
    </row>
    <row r="13" spans="1:64" s="15" customFormat="1" ht="30">
      <c r="A13" s="23" t="s">
        <v>50</v>
      </c>
      <c r="B13" s="23" t="s">
        <v>161</v>
      </c>
      <c r="C13" s="25">
        <v>42771</v>
      </c>
      <c r="D13" s="23">
        <v>20171081</v>
      </c>
      <c r="E13" s="24">
        <v>16562.8</v>
      </c>
      <c r="F13" s="23"/>
      <c r="G13" s="23" t="s">
        <v>97</v>
      </c>
      <c r="H13" s="24">
        <v>0</v>
      </c>
      <c r="I13" s="24">
        <v>0</v>
      </c>
      <c r="J13" s="24">
        <v>16562.8</v>
      </c>
      <c r="K13" s="24">
        <v>0</v>
      </c>
      <c r="L13" s="24">
        <v>16562.8</v>
      </c>
      <c r="M13" s="24">
        <v>16562.8</v>
      </c>
      <c r="N13" s="25">
        <v>46110</v>
      </c>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17"/>
    </row>
    <row r="14" spans="1:64" s="15" customFormat="1" ht="30">
      <c r="A14" s="23" t="s">
        <v>60</v>
      </c>
      <c r="B14" s="23" t="s">
        <v>61</v>
      </c>
      <c r="C14" s="25">
        <v>41453</v>
      </c>
      <c r="D14" s="23">
        <v>20121638</v>
      </c>
      <c r="E14" s="24">
        <v>419205.39</v>
      </c>
      <c r="F14" s="23" t="s">
        <v>52</v>
      </c>
      <c r="G14" s="23" t="s">
        <v>54</v>
      </c>
      <c r="H14" s="24">
        <v>0</v>
      </c>
      <c r="I14" s="24">
        <v>394580.39</v>
      </c>
      <c r="J14" s="24">
        <v>0</v>
      </c>
      <c r="K14" s="24">
        <v>27147.6</v>
      </c>
      <c r="L14" s="24">
        <v>367432.79</v>
      </c>
      <c r="M14" s="24"/>
      <c r="N14" s="25">
        <v>45657</v>
      </c>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31"/>
      <c r="AY14" s="28"/>
      <c r="AZ14" s="28"/>
      <c r="BA14" s="28"/>
      <c r="BB14" s="28"/>
      <c r="BC14" s="28"/>
      <c r="BD14" s="28"/>
      <c r="BE14" s="31"/>
      <c r="BF14" s="28"/>
      <c r="BG14" s="28"/>
      <c r="BH14" s="28"/>
      <c r="BI14" s="28"/>
      <c r="BJ14" s="28"/>
      <c r="BK14" s="28"/>
      <c r="BL14" s="29"/>
    </row>
    <row r="15" spans="1:64" s="15" customFormat="1" ht="45">
      <c r="A15" s="23" t="s">
        <v>60</v>
      </c>
      <c r="B15" s="23" t="s">
        <v>64</v>
      </c>
      <c r="C15" s="25">
        <v>41253</v>
      </c>
      <c r="D15" s="23">
        <v>20120167</v>
      </c>
      <c r="E15" s="24">
        <v>376617.97</v>
      </c>
      <c r="F15" s="23" t="s">
        <v>52</v>
      </c>
      <c r="G15" s="23" t="s">
        <v>54</v>
      </c>
      <c r="H15" s="24">
        <v>0</v>
      </c>
      <c r="I15" s="24">
        <f>E15-H15</f>
        <v>376617.97</v>
      </c>
      <c r="J15" s="24">
        <v>0</v>
      </c>
      <c r="K15" s="24">
        <v>0</v>
      </c>
      <c r="L15" s="24">
        <f>I15-(J15+K15)</f>
        <v>376617.97</v>
      </c>
      <c r="M15" s="24"/>
      <c r="N15" s="25">
        <v>46301</v>
      </c>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31"/>
      <c r="AY15" s="28"/>
      <c r="AZ15" s="28"/>
      <c r="BA15" s="28"/>
      <c r="BB15" s="28"/>
      <c r="BC15" s="28"/>
      <c r="BD15" s="28"/>
      <c r="BE15" s="31"/>
      <c r="BF15" s="28"/>
      <c r="BG15" s="28"/>
      <c r="BH15" s="28"/>
      <c r="BI15" s="28"/>
      <c r="BJ15" s="28"/>
      <c r="BK15" s="28"/>
      <c r="BL15" s="29"/>
    </row>
    <row r="16" spans="1:64" s="15" customFormat="1" ht="30">
      <c r="A16" s="23" t="s">
        <v>151</v>
      </c>
      <c r="B16" s="23" t="s">
        <v>152</v>
      </c>
      <c r="C16" s="25">
        <v>44169</v>
      </c>
      <c r="D16" s="23">
        <v>20200036</v>
      </c>
      <c r="E16" s="24">
        <v>2038.64</v>
      </c>
      <c r="F16" s="23" t="s">
        <v>52</v>
      </c>
      <c r="G16" s="23" t="s">
        <v>56</v>
      </c>
      <c r="H16" s="24">
        <v>0</v>
      </c>
      <c r="I16" s="24">
        <v>0</v>
      </c>
      <c r="J16" s="24">
        <v>2038.64</v>
      </c>
      <c r="K16" s="24">
        <v>0</v>
      </c>
      <c r="L16" s="24">
        <v>2038.64</v>
      </c>
      <c r="M16" s="24"/>
      <c r="N16" s="25">
        <v>47810</v>
      </c>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31"/>
      <c r="AY16" s="28"/>
      <c r="AZ16" s="28"/>
      <c r="BA16" s="28"/>
      <c r="BB16" s="28"/>
      <c r="BC16" s="28"/>
      <c r="BD16" s="28"/>
      <c r="BE16" s="31"/>
      <c r="BF16" s="28"/>
      <c r="BG16" s="28"/>
      <c r="BH16" s="28"/>
      <c r="BI16" s="28"/>
      <c r="BJ16" s="28"/>
      <c r="BK16" s="28"/>
      <c r="BL16" s="29"/>
    </row>
    <row r="17" spans="1:64" s="15" customFormat="1" ht="30">
      <c r="A17" s="23" t="s">
        <v>151</v>
      </c>
      <c r="B17" s="23" t="s">
        <v>152</v>
      </c>
      <c r="C17" s="25">
        <v>44169</v>
      </c>
      <c r="D17" s="23">
        <v>20200036</v>
      </c>
      <c r="E17" s="24">
        <v>10080.61</v>
      </c>
      <c r="F17" s="23" t="s">
        <v>52</v>
      </c>
      <c r="G17" s="23" t="s">
        <v>96</v>
      </c>
      <c r="H17" s="24">
        <v>0</v>
      </c>
      <c r="I17" s="24">
        <v>0</v>
      </c>
      <c r="J17" s="24">
        <v>10080.61</v>
      </c>
      <c r="K17" s="24">
        <v>0</v>
      </c>
      <c r="L17" s="24">
        <v>10080.61</v>
      </c>
      <c r="M17" s="24"/>
      <c r="N17" s="25">
        <v>47810</v>
      </c>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31"/>
      <c r="AY17" s="28"/>
      <c r="AZ17" s="28"/>
      <c r="BA17" s="28"/>
      <c r="BB17" s="28"/>
      <c r="BC17" s="28"/>
      <c r="BD17" s="28"/>
      <c r="BE17" s="31"/>
      <c r="BF17" s="28"/>
      <c r="BG17" s="28"/>
      <c r="BH17" s="28"/>
      <c r="BI17" s="28"/>
      <c r="BJ17" s="28"/>
      <c r="BK17" s="28"/>
      <c r="BL17" s="29"/>
    </row>
    <row r="18" spans="1:64" s="15" customFormat="1" ht="30">
      <c r="A18" s="23" t="s">
        <v>151</v>
      </c>
      <c r="B18" s="23" t="s">
        <v>152</v>
      </c>
      <c r="C18" s="25">
        <v>44169</v>
      </c>
      <c r="D18" s="23">
        <v>20200036</v>
      </c>
      <c r="E18" s="24">
        <v>460.18</v>
      </c>
      <c r="F18" s="23" t="s">
        <v>52</v>
      </c>
      <c r="G18" s="23" t="s">
        <v>58</v>
      </c>
      <c r="H18" s="24">
        <v>0</v>
      </c>
      <c r="I18" s="24">
        <v>0</v>
      </c>
      <c r="J18" s="24">
        <v>460.18</v>
      </c>
      <c r="K18" s="24">
        <v>0</v>
      </c>
      <c r="L18" s="24">
        <v>460.18</v>
      </c>
      <c r="M18" s="24"/>
      <c r="N18" s="25">
        <v>47810</v>
      </c>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31"/>
      <c r="AY18" s="28"/>
      <c r="AZ18" s="28"/>
      <c r="BA18" s="28"/>
      <c r="BB18" s="28"/>
      <c r="BC18" s="28"/>
      <c r="BD18" s="28"/>
      <c r="BE18" s="31"/>
      <c r="BF18" s="28"/>
      <c r="BG18" s="28"/>
      <c r="BH18" s="28"/>
      <c r="BI18" s="28"/>
      <c r="BJ18" s="28"/>
      <c r="BK18" s="28"/>
      <c r="BL18" s="29"/>
    </row>
    <row r="19" spans="1:64" s="15" customFormat="1" ht="30">
      <c r="A19" s="23" t="s">
        <v>151</v>
      </c>
      <c r="B19" s="23" t="s">
        <v>152</v>
      </c>
      <c r="C19" s="25">
        <v>44169</v>
      </c>
      <c r="D19" s="23">
        <v>20200036</v>
      </c>
      <c r="E19" s="24">
        <v>15330.6</v>
      </c>
      <c r="F19" s="23"/>
      <c r="G19" s="23" t="s">
        <v>97</v>
      </c>
      <c r="H19" s="24">
        <v>0</v>
      </c>
      <c r="I19" s="24">
        <v>0</v>
      </c>
      <c r="J19" s="24">
        <v>15330.6</v>
      </c>
      <c r="K19" s="24">
        <v>0</v>
      </c>
      <c r="L19" s="24">
        <v>15330.6</v>
      </c>
      <c r="M19" s="24"/>
      <c r="N19" s="25">
        <v>47810</v>
      </c>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31"/>
      <c r="AY19" s="28"/>
      <c r="AZ19" s="28"/>
      <c r="BA19" s="28"/>
      <c r="BB19" s="28"/>
      <c r="BC19" s="28"/>
      <c r="BD19" s="28"/>
      <c r="BE19" s="31"/>
      <c r="BF19" s="28"/>
      <c r="BG19" s="28"/>
      <c r="BH19" s="28"/>
      <c r="BI19" s="28"/>
      <c r="BJ19" s="28"/>
      <c r="BK19" s="28"/>
      <c r="BL19" s="29"/>
    </row>
    <row r="20" spans="1:64" s="15" customFormat="1" ht="45">
      <c r="A20" s="23" t="s">
        <v>65</v>
      </c>
      <c r="B20" s="23" t="s">
        <v>66</v>
      </c>
      <c r="C20" s="25">
        <v>42344</v>
      </c>
      <c r="D20" s="23">
        <v>20142083</v>
      </c>
      <c r="E20" s="24">
        <v>7713.05</v>
      </c>
      <c r="F20" s="23" t="s">
        <v>52</v>
      </c>
      <c r="G20" s="23" t="s">
        <v>54</v>
      </c>
      <c r="H20" s="24">
        <v>0</v>
      </c>
      <c r="I20" s="24">
        <f>E20-H20</f>
        <v>7713.05</v>
      </c>
      <c r="J20" s="24">
        <v>0</v>
      </c>
      <c r="K20" s="24">
        <v>7713.05</v>
      </c>
      <c r="L20" s="24">
        <f>I20-(J20+K20)</f>
        <v>0</v>
      </c>
      <c r="M20" s="24"/>
      <c r="N20" s="25">
        <v>44518</v>
      </c>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31"/>
      <c r="AY20" s="28"/>
      <c r="AZ20" s="28"/>
      <c r="BA20" s="28"/>
      <c r="BB20" s="28"/>
      <c r="BC20" s="28"/>
      <c r="BD20" s="28"/>
      <c r="BE20" s="31"/>
      <c r="BF20" s="28"/>
      <c r="BG20" s="28"/>
      <c r="BH20" s="28"/>
      <c r="BI20" s="28"/>
      <c r="BJ20" s="28"/>
      <c r="BK20" s="28"/>
      <c r="BL20" s="29"/>
    </row>
    <row r="21" spans="1:64" s="15" customFormat="1" ht="45">
      <c r="A21" s="23" t="s">
        <v>65</v>
      </c>
      <c r="B21" s="23" t="s">
        <v>66</v>
      </c>
      <c r="C21" s="25">
        <v>42345</v>
      </c>
      <c r="D21" s="23">
        <v>20142083</v>
      </c>
      <c r="E21" s="24">
        <v>2922.57</v>
      </c>
      <c r="F21" s="23" t="s">
        <v>52</v>
      </c>
      <c r="G21" s="23" t="s">
        <v>54</v>
      </c>
      <c r="H21" s="24">
        <v>0</v>
      </c>
      <c r="I21" s="24">
        <f>E21-H21</f>
        <v>2922.57</v>
      </c>
      <c r="J21" s="24">
        <v>0</v>
      </c>
      <c r="K21" s="24">
        <v>2922.57</v>
      </c>
      <c r="L21" s="24">
        <f>I21-(J21+K21)</f>
        <v>0</v>
      </c>
      <c r="M21" s="24"/>
      <c r="N21" s="25">
        <v>44791</v>
      </c>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32"/>
    </row>
    <row r="22" spans="1:64" s="15" customFormat="1" ht="45">
      <c r="A22" s="23" t="s">
        <v>65</v>
      </c>
      <c r="B22" s="23" t="s">
        <v>66</v>
      </c>
      <c r="C22" s="25">
        <v>42345</v>
      </c>
      <c r="D22" s="23">
        <v>20142083</v>
      </c>
      <c r="E22" s="24">
        <v>5432.35</v>
      </c>
      <c r="F22" s="23"/>
      <c r="G22" s="23" t="s">
        <v>97</v>
      </c>
      <c r="H22" s="24">
        <v>0</v>
      </c>
      <c r="I22" s="24">
        <f>E22-H22</f>
        <v>5432.35</v>
      </c>
      <c r="J22" s="24">
        <v>0</v>
      </c>
      <c r="K22" s="24">
        <v>0</v>
      </c>
      <c r="L22" s="24">
        <f>I22-(J22+K22)</f>
        <v>5432.35</v>
      </c>
      <c r="M22" s="24"/>
      <c r="N22" s="25">
        <v>46617</v>
      </c>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32"/>
    </row>
    <row r="23" spans="1:64" s="15" customFormat="1" ht="45">
      <c r="A23" s="23" t="s">
        <v>65</v>
      </c>
      <c r="B23" s="23" t="s">
        <v>66</v>
      </c>
      <c r="C23" s="25">
        <v>42345</v>
      </c>
      <c r="D23" s="23">
        <v>20142083</v>
      </c>
      <c r="E23" s="24">
        <v>14336.75</v>
      </c>
      <c r="F23" s="23"/>
      <c r="G23" s="23" t="s">
        <v>97</v>
      </c>
      <c r="H23" s="24">
        <v>0</v>
      </c>
      <c r="I23" s="24">
        <f>E23-H23</f>
        <v>14336.75</v>
      </c>
      <c r="J23" s="24">
        <v>0</v>
      </c>
      <c r="K23" s="24">
        <v>1771</v>
      </c>
      <c r="L23" s="24">
        <f>I23-(J23+K23)</f>
        <v>12565.75</v>
      </c>
      <c r="M23" s="24"/>
      <c r="N23" s="25">
        <v>46344</v>
      </c>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32"/>
    </row>
    <row r="24" spans="1:64" s="15" customFormat="1" ht="45">
      <c r="A24" s="23" t="s">
        <v>67</v>
      </c>
      <c r="B24" s="23" t="s">
        <v>68</v>
      </c>
      <c r="C24" s="34">
        <v>42382</v>
      </c>
      <c r="D24" s="33">
        <v>20130906</v>
      </c>
      <c r="E24" s="24">
        <v>352363.64</v>
      </c>
      <c r="F24" s="23" t="s">
        <v>52</v>
      </c>
      <c r="G24" s="23" t="s">
        <v>96</v>
      </c>
      <c r="H24" s="24">
        <v>32793.58</v>
      </c>
      <c r="I24" s="24">
        <v>319570.06</v>
      </c>
      <c r="J24" s="24">
        <v>0</v>
      </c>
      <c r="K24" s="24">
        <v>35562.25</v>
      </c>
      <c r="L24" s="24">
        <f>I24-K24</f>
        <v>284007.81</v>
      </c>
      <c r="M24" s="24"/>
      <c r="N24" s="25">
        <v>45502</v>
      </c>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9"/>
    </row>
    <row r="25" spans="1:64" s="15" customFormat="1" ht="45">
      <c r="A25" s="23" t="s">
        <v>67</v>
      </c>
      <c r="B25" s="23" t="s">
        <v>68</v>
      </c>
      <c r="C25" s="34">
        <v>43657</v>
      </c>
      <c r="D25" s="33">
        <v>20171008</v>
      </c>
      <c r="E25" s="24">
        <v>6527.92</v>
      </c>
      <c r="F25" s="23" t="s">
        <v>52</v>
      </c>
      <c r="G25" s="23" t="s">
        <v>56</v>
      </c>
      <c r="H25" s="24">
        <v>0</v>
      </c>
      <c r="I25" s="24">
        <v>0</v>
      </c>
      <c r="J25" s="24">
        <v>6527.92</v>
      </c>
      <c r="K25" s="24">
        <v>6527.92</v>
      </c>
      <c r="L25" s="24">
        <v>0</v>
      </c>
      <c r="M25" s="24"/>
      <c r="N25" s="25">
        <v>45960</v>
      </c>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9"/>
    </row>
    <row r="26" spans="1:64" s="15" customFormat="1" ht="45">
      <c r="A26" s="23" t="s">
        <v>67</v>
      </c>
      <c r="B26" s="23" t="s">
        <v>68</v>
      </c>
      <c r="C26" s="34">
        <v>43657</v>
      </c>
      <c r="D26" s="33">
        <v>20171008</v>
      </c>
      <c r="E26" s="24">
        <v>32268.15</v>
      </c>
      <c r="F26" s="23" t="s">
        <v>52</v>
      </c>
      <c r="G26" s="23" t="s">
        <v>96</v>
      </c>
      <c r="H26" s="24">
        <v>0</v>
      </c>
      <c r="I26" s="24">
        <v>0</v>
      </c>
      <c r="J26" s="24">
        <v>32268.15</v>
      </c>
      <c r="K26" s="24">
        <v>0</v>
      </c>
      <c r="L26" s="24">
        <v>32268.15</v>
      </c>
      <c r="M26" s="24"/>
      <c r="N26" s="25">
        <v>45960</v>
      </c>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9"/>
    </row>
    <row r="27" spans="1:64" s="15" customFormat="1" ht="45">
      <c r="A27" s="23" t="s">
        <v>67</v>
      </c>
      <c r="B27" s="23" t="s">
        <v>68</v>
      </c>
      <c r="C27" s="34">
        <v>43657</v>
      </c>
      <c r="D27" s="33">
        <v>20171008</v>
      </c>
      <c r="E27" s="24">
        <v>1473.2</v>
      </c>
      <c r="F27" s="23" t="s">
        <v>52</v>
      </c>
      <c r="G27" s="23" t="s">
        <v>58</v>
      </c>
      <c r="H27" s="24">
        <v>0</v>
      </c>
      <c r="I27" s="24">
        <v>0</v>
      </c>
      <c r="J27" s="24">
        <v>1473.2</v>
      </c>
      <c r="K27" s="24">
        <v>174</v>
      </c>
      <c r="L27" s="24">
        <f>J27-K27</f>
        <v>1299.2</v>
      </c>
      <c r="M27" s="24"/>
      <c r="N27" s="25">
        <v>45960</v>
      </c>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9"/>
    </row>
    <row r="28" spans="1:64" s="15" customFormat="1" ht="45">
      <c r="A28" s="23" t="s">
        <v>67</v>
      </c>
      <c r="B28" s="23" t="s">
        <v>68</v>
      </c>
      <c r="C28" s="34">
        <v>43657</v>
      </c>
      <c r="D28" s="33">
        <v>20171008</v>
      </c>
      <c r="E28" s="24">
        <v>49056.37</v>
      </c>
      <c r="F28" s="23"/>
      <c r="G28" s="23" t="s">
        <v>97</v>
      </c>
      <c r="H28" s="24">
        <v>0</v>
      </c>
      <c r="I28" s="24">
        <v>0</v>
      </c>
      <c r="J28" s="24">
        <v>49056.37</v>
      </c>
      <c r="K28" s="24">
        <v>0</v>
      </c>
      <c r="L28" s="24">
        <v>49056.37</v>
      </c>
      <c r="M28" s="24"/>
      <c r="N28" s="25">
        <v>47786</v>
      </c>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9"/>
    </row>
    <row r="29" spans="1:64" s="15" customFormat="1" ht="30">
      <c r="A29" s="23" t="s">
        <v>67</v>
      </c>
      <c r="B29" s="23" t="s">
        <v>69</v>
      </c>
      <c r="C29" s="25">
        <v>42494</v>
      </c>
      <c r="D29" s="23">
        <v>20151517</v>
      </c>
      <c r="E29" s="24">
        <v>21514.58</v>
      </c>
      <c r="F29" s="23" t="s">
        <v>52</v>
      </c>
      <c r="G29" s="23" t="s">
        <v>54</v>
      </c>
      <c r="H29" s="24">
        <v>0</v>
      </c>
      <c r="I29" s="24">
        <v>21514.58</v>
      </c>
      <c r="J29" s="24">
        <v>0</v>
      </c>
      <c r="K29" s="24">
        <v>0</v>
      </c>
      <c r="L29" s="24">
        <v>21514.58</v>
      </c>
      <c r="M29" s="24"/>
      <c r="N29" s="25">
        <v>45595</v>
      </c>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9"/>
    </row>
    <row r="30" spans="1:64" s="15" customFormat="1" ht="30">
      <c r="A30" s="23" t="s">
        <v>67</v>
      </c>
      <c r="B30" s="23" t="s">
        <v>69</v>
      </c>
      <c r="C30" s="25">
        <v>42494</v>
      </c>
      <c r="D30" s="23">
        <v>20151517</v>
      </c>
      <c r="E30" s="24">
        <v>18478.72</v>
      </c>
      <c r="F30" s="23"/>
      <c r="G30" s="23" t="s">
        <v>97</v>
      </c>
      <c r="H30" s="24">
        <v>0</v>
      </c>
      <c r="I30" s="24">
        <v>18478.72</v>
      </c>
      <c r="J30" s="24">
        <v>0</v>
      </c>
      <c r="K30" s="24">
        <v>0</v>
      </c>
      <c r="L30" s="24">
        <v>18478.72</v>
      </c>
      <c r="M30" s="24"/>
      <c r="N30" s="25">
        <v>47421</v>
      </c>
      <c r="O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B30" s="28"/>
      <c r="BC30" s="28"/>
      <c r="BD30" s="28"/>
      <c r="BE30" s="28"/>
      <c r="BF30" s="28"/>
      <c r="BG30" s="28"/>
      <c r="BH30" s="28"/>
      <c r="BI30" s="28"/>
      <c r="BJ30" s="28"/>
      <c r="BK30" s="28"/>
      <c r="BL30" s="29"/>
    </row>
    <row r="31" spans="1:64" s="15" customFormat="1" ht="30">
      <c r="A31" s="23" t="s">
        <v>67</v>
      </c>
      <c r="B31" s="23" t="s">
        <v>153</v>
      </c>
      <c r="C31" s="25">
        <v>43276</v>
      </c>
      <c r="D31" s="23">
        <v>20171999</v>
      </c>
      <c r="E31" s="24">
        <v>14220.74</v>
      </c>
      <c r="F31" s="23" t="s">
        <v>52</v>
      </c>
      <c r="G31" s="23" t="s">
        <v>54</v>
      </c>
      <c r="H31" s="24">
        <v>0</v>
      </c>
      <c r="I31" s="24">
        <v>0</v>
      </c>
      <c r="J31" s="24">
        <v>14220.74</v>
      </c>
      <c r="K31" s="24">
        <v>0</v>
      </c>
      <c r="L31" s="24">
        <v>14220.74</v>
      </c>
      <c r="M31" s="24"/>
      <c r="N31" s="25" t="s">
        <v>49</v>
      </c>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9"/>
    </row>
    <row r="32" spans="1:64" s="15" customFormat="1" ht="30">
      <c r="A32" s="23" t="s">
        <v>67</v>
      </c>
      <c r="B32" s="23" t="s">
        <v>153</v>
      </c>
      <c r="C32" s="25">
        <v>43276</v>
      </c>
      <c r="D32" s="23">
        <v>20171999</v>
      </c>
      <c r="E32" s="24">
        <v>51488.89</v>
      </c>
      <c r="F32" s="23"/>
      <c r="G32" s="23" t="s">
        <v>97</v>
      </c>
      <c r="H32" s="24">
        <v>0</v>
      </c>
      <c r="I32" s="24">
        <v>0</v>
      </c>
      <c r="J32" s="24">
        <v>51488.89</v>
      </c>
      <c r="K32" s="24">
        <v>0</v>
      </c>
      <c r="L32" s="24">
        <v>51488.89</v>
      </c>
      <c r="M32" s="24"/>
      <c r="N32" s="25" t="s">
        <v>49</v>
      </c>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9"/>
    </row>
    <row r="33" spans="1:64" s="15" customFormat="1" ht="30">
      <c r="A33" s="23" t="s">
        <v>70</v>
      </c>
      <c r="B33" s="23" t="s">
        <v>71</v>
      </c>
      <c r="C33" s="25">
        <v>40156</v>
      </c>
      <c r="D33" s="23">
        <v>20090853</v>
      </c>
      <c r="E33" s="24">
        <v>18372.64</v>
      </c>
      <c r="F33" s="23" t="s">
        <v>52</v>
      </c>
      <c r="G33" s="23" t="s">
        <v>54</v>
      </c>
      <c r="H33" s="24">
        <v>16856.4</v>
      </c>
      <c r="I33" s="24">
        <f>E33-H33</f>
        <v>1516.239999999998</v>
      </c>
      <c r="J33" s="24">
        <v>0</v>
      </c>
      <c r="K33" s="24">
        <v>0</v>
      </c>
      <c r="L33" s="24">
        <f>I33-(J33+K33)</f>
        <v>1516.239999999998</v>
      </c>
      <c r="M33" s="24"/>
      <c r="N33" s="25" t="s">
        <v>49</v>
      </c>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9"/>
    </row>
    <row r="34" spans="1:64" s="15" customFormat="1" ht="30">
      <c r="A34" s="23" t="s">
        <v>73</v>
      </c>
      <c r="B34" s="23" t="s">
        <v>72</v>
      </c>
      <c r="C34" s="25">
        <v>39660</v>
      </c>
      <c r="D34" s="23">
        <v>20080561</v>
      </c>
      <c r="E34" s="24">
        <v>15896.94</v>
      </c>
      <c r="F34" s="23" t="s">
        <v>52</v>
      </c>
      <c r="G34" s="23" t="s">
        <v>54</v>
      </c>
      <c r="H34" s="24">
        <v>0</v>
      </c>
      <c r="I34" s="24">
        <f>E34-H34</f>
        <v>15896.94</v>
      </c>
      <c r="J34" s="24">
        <v>0</v>
      </c>
      <c r="K34" s="24">
        <v>0</v>
      </c>
      <c r="L34" s="24">
        <f>I34-(J34+K34)</f>
        <v>15896.94</v>
      </c>
      <c r="M34" s="24"/>
      <c r="N34" s="25" t="s">
        <v>49</v>
      </c>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9"/>
    </row>
    <row r="35" spans="1:64" s="15" customFormat="1" ht="30">
      <c r="A35" s="23" t="s">
        <v>74</v>
      </c>
      <c r="B35" s="23" t="s">
        <v>75</v>
      </c>
      <c r="C35" s="25">
        <v>41990</v>
      </c>
      <c r="D35" s="23">
        <v>20141634</v>
      </c>
      <c r="E35" s="24">
        <v>15000</v>
      </c>
      <c r="F35" s="23" t="s">
        <v>52</v>
      </c>
      <c r="G35" s="23" t="s">
        <v>54</v>
      </c>
      <c r="H35" s="24">
        <v>13682.9</v>
      </c>
      <c r="I35" s="24">
        <f>E35-H35</f>
        <v>1317.1000000000004</v>
      </c>
      <c r="J35" s="24">
        <v>0</v>
      </c>
      <c r="K35" s="24">
        <v>0</v>
      </c>
      <c r="L35" s="24">
        <f>I35-(J35+K35)</f>
        <v>1317.1000000000004</v>
      </c>
      <c r="M35" s="24"/>
      <c r="N35" s="25" t="s">
        <v>49</v>
      </c>
      <c r="O35" s="27"/>
      <c r="P35" s="27"/>
      <c r="Q35" s="27"/>
      <c r="R35" s="27"/>
      <c r="S35" s="27"/>
      <c r="T35" s="27"/>
      <c r="U35" s="27"/>
      <c r="V35" s="26"/>
      <c r="W35" s="27"/>
      <c r="X35" s="26"/>
      <c r="Y35" s="27"/>
      <c r="Z35" s="27"/>
      <c r="AA35" s="27"/>
      <c r="AB35" s="26"/>
      <c r="AC35" s="27"/>
      <c r="AD35" s="27"/>
      <c r="AE35" s="27"/>
      <c r="AF35" s="27"/>
      <c r="AG35" s="27"/>
      <c r="AH35" s="27"/>
      <c r="AI35" s="26"/>
      <c r="AJ35" s="27"/>
      <c r="AK35" s="27"/>
      <c r="AL35" s="27"/>
      <c r="AM35" s="27"/>
      <c r="AN35" s="27"/>
      <c r="AO35" s="27"/>
      <c r="AP35" s="27"/>
      <c r="AQ35" s="27"/>
      <c r="AR35" s="27"/>
      <c r="AS35" s="27"/>
      <c r="AT35" s="27"/>
      <c r="AU35" s="27"/>
      <c r="AV35" s="26"/>
      <c r="AW35" s="27"/>
      <c r="AX35" s="26"/>
      <c r="AY35" s="27"/>
      <c r="AZ35" s="27"/>
      <c r="BA35" s="27"/>
      <c r="BB35" s="27"/>
      <c r="BC35" s="27"/>
      <c r="BD35" s="27"/>
      <c r="BE35" s="26"/>
      <c r="BF35" s="27"/>
      <c r="BG35" s="27"/>
      <c r="BH35" s="27"/>
      <c r="BI35" s="27"/>
      <c r="BJ35" s="27"/>
      <c r="BK35" s="27"/>
      <c r="BL35" s="17"/>
    </row>
    <row r="36" spans="1:14" s="15" customFormat="1" ht="30">
      <c r="A36" s="23" t="s">
        <v>74</v>
      </c>
      <c r="B36" s="23" t="s">
        <v>76</v>
      </c>
      <c r="C36" s="25">
        <v>42283</v>
      </c>
      <c r="D36" s="23">
        <v>20141134</v>
      </c>
      <c r="E36" s="24">
        <v>142930.23</v>
      </c>
      <c r="F36" s="23" t="s">
        <v>52</v>
      </c>
      <c r="G36" s="23" t="s">
        <v>54</v>
      </c>
      <c r="H36" s="24">
        <v>105734.93</v>
      </c>
      <c r="I36" s="24">
        <f>E36-H36</f>
        <v>37195.300000000017</v>
      </c>
      <c r="J36" s="24">
        <v>0</v>
      </c>
      <c r="K36" s="24">
        <v>36563.12</v>
      </c>
      <c r="L36" s="24">
        <f>I36-(J36+K36)</f>
        <v>632.18000000001484</v>
      </c>
      <c r="M36" s="24"/>
      <c r="N36" s="25" t="s">
        <v>49</v>
      </c>
    </row>
    <row r="37" spans="1:14" s="15" customFormat="1" ht="30">
      <c r="A37" s="23" t="s">
        <v>77</v>
      </c>
      <c r="B37" s="23" t="s">
        <v>78</v>
      </c>
      <c r="C37" s="25">
        <v>42992</v>
      </c>
      <c r="D37" s="23">
        <v>20161770</v>
      </c>
      <c r="E37" s="24">
        <v>247792.81</v>
      </c>
      <c r="F37" s="23" t="s">
        <v>52</v>
      </c>
      <c r="G37" s="23" t="s">
        <v>96</v>
      </c>
      <c r="H37" s="24">
        <v>12500</v>
      </c>
      <c r="I37" s="24">
        <v>235292.81</v>
      </c>
      <c r="J37" s="24">
        <v>0</v>
      </c>
      <c r="K37" s="24">
        <v>0</v>
      </c>
      <c r="L37" s="24">
        <v>235292.81</v>
      </c>
      <c r="M37" s="24"/>
      <c r="N37" s="25">
        <v>45574</v>
      </c>
    </row>
    <row r="38" spans="1:14" s="15" customFormat="1" ht="30">
      <c r="A38" s="23" t="s">
        <v>77</v>
      </c>
      <c r="B38" s="23" t="s">
        <v>78</v>
      </c>
      <c r="C38" s="25">
        <v>42992</v>
      </c>
      <c r="D38" s="23">
        <v>20161770</v>
      </c>
      <c r="E38" s="24">
        <v>288919.9</v>
      </c>
      <c r="F38" s="23"/>
      <c r="G38" s="23" t="s">
        <v>97</v>
      </c>
      <c r="H38" s="24">
        <v>0</v>
      </c>
      <c r="I38" s="24">
        <v>288919.9</v>
      </c>
      <c r="J38" s="24">
        <v>0</v>
      </c>
      <c r="K38" s="24">
        <v>30506.23</v>
      </c>
      <c r="L38" s="24">
        <f>I38-K38</f>
        <v>258413.67</v>
      </c>
      <c r="M38" s="24">
        <v>258413.67</v>
      </c>
      <c r="N38" s="25">
        <v>47400</v>
      </c>
    </row>
    <row r="39" spans="1:14" s="15" customFormat="1" ht="45">
      <c r="A39" s="23" t="s">
        <v>154</v>
      </c>
      <c r="B39" s="23" t="s">
        <v>155</v>
      </c>
      <c r="C39" s="25">
        <v>43817</v>
      </c>
      <c r="D39" s="23">
        <v>20182043</v>
      </c>
      <c r="E39" s="24">
        <v>23409.57</v>
      </c>
      <c r="F39" s="23" t="s">
        <v>52</v>
      </c>
      <c r="G39" s="23" t="s">
        <v>56</v>
      </c>
      <c r="H39" s="24">
        <v>0</v>
      </c>
      <c r="I39" s="24">
        <v>0</v>
      </c>
      <c r="J39" s="24">
        <v>23409.57</v>
      </c>
      <c r="K39" s="24">
        <v>0</v>
      </c>
      <c r="L39" s="24">
        <v>23409.57</v>
      </c>
      <c r="M39" s="24"/>
      <c r="N39" s="25">
        <v>47868</v>
      </c>
    </row>
    <row r="40" spans="1:14" s="15" customFormat="1" ht="45">
      <c r="A40" s="23" t="s">
        <v>154</v>
      </c>
      <c r="B40" s="23" t="s">
        <v>155</v>
      </c>
      <c r="C40" s="25">
        <v>43817</v>
      </c>
      <c r="D40" s="23">
        <v>20182043</v>
      </c>
      <c r="E40" s="24">
        <v>115731.36</v>
      </c>
      <c r="F40" s="23" t="s">
        <v>52</v>
      </c>
      <c r="G40" s="23" t="s">
        <v>96</v>
      </c>
      <c r="H40" s="24">
        <v>0</v>
      </c>
      <c r="I40" s="24">
        <v>0</v>
      </c>
      <c r="J40" s="24">
        <v>115731.36</v>
      </c>
      <c r="K40" s="24">
        <v>0</v>
      </c>
      <c r="L40" s="24">
        <v>115731.36</v>
      </c>
      <c r="M40" s="24"/>
      <c r="N40" s="25">
        <v>47868</v>
      </c>
    </row>
    <row r="41" spans="1:14" s="15" customFormat="1" ht="45">
      <c r="A41" s="23" t="s">
        <v>154</v>
      </c>
      <c r="B41" s="23" t="s">
        <v>155</v>
      </c>
      <c r="C41" s="25">
        <v>43817</v>
      </c>
      <c r="D41" s="23">
        <v>20182043</v>
      </c>
      <c r="E41" s="24">
        <v>5271.97</v>
      </c>
      <c r="F41" s="23" t="s">
        <v>52</v>
      </c>
      <c r="G41" s="23" t="s">
        <v>58</v>
      </c>
      <c r="H41" s="24">
        <v>0</v>
      </c>
      <c r="I41" s="24">
        <v>0</v>
      </c>
      <c r="J41" s="24">
        <v>5271.97</v>
      </c>
      <c r="K41" s="24">
        <v>0</v>
      </c>
      <c r="L41" s="24">
        <v>5271.97</v>
      </c>
      <c r="M41" s="24"/>
      <c r="N41" s="25">
        <v>47868</v>
      </c>
    </row>
    <row r="42" spans="1:14" s="15" customFormat="1" ht="45">
      <c r="A42" s="23" t="s">
        <v>154</v>
      </c>
      <c r="B42" s="23" t="s">
        <v>155</v>
      </c>
      <c r="C42" s="25">
        <v>43817</v>
      </c>
      <c r="D42" s="23">
        <v>20182043</v>
      </c>
      <c r="E42" s="24">
        <v>175993.82</v>
      </c>
      <c r="F42" s="23"/>
      <c r="G42" s="23" t="s">
        <v>97</v>
      </c>
      <c r="H42" s="24">
        <v>0</v>
      </c>
      <c r="I42" s="24">
        <v>0</v>
      </c>
      <c r="J42" s="24">
        <v>175993.82</v>
      </c>
      <c r="K42" s="24">
        <v>0</v>
      </c>
      <c r="L42" s="24">
        <v>175993.82</v>
      </c>
      <c r="M42" s="24"/>
      <c r="N42" s="25">
        <v>47868</v>
      </c>
    </row>
    <row r="43" spans="1:14" s="15" customFormat="1" ht="30">
      <c r="A43" s="23" t="s">
        <v>156</v>
      </c>
      <c r="B43" s="23" t="s">
        <v>79</v>
      </c>
      <c r="C43" s="25">
        <v>41439</v>
      </c>
      <c r="D43" s="23">
        <v>20121604</v>
      </c>
      <c r="E43" s="24">
        <v>177209.06</v>
      </c>
      <c r="F43" s="23" t="s">
        <v>52</v>
      </c>
      <c r="G43" s="23" t="s">
        <v>54</v>
      </c>
      <c r="H43" s="24">
        <v>173071.36</v>
      </c>
      <c r="I43" s="24">
        <f>E43-H43</f>
        <v>4137.7000000000116</v>
      </c>
      <c r="J43" s="24">
        <v>0</v>
      </c>
      <c r="K43" s="24">
        <v>0</v>
      </c>
      <c r="L43" s="24">
        <f>I43-(J43+K43)</f>
        <v>4137.7000000000116</v>
      </c>
      <c r="M43" s="24"/>
      <c r="N43" s="25" t="s">
        <v>49</v>
      </c>
    </row>
    <row r="44" spans="1:14" s="15" customFormat="1" ht="30">
      <c r="A44" s="23" t="s">
        <v>80</v>
      </c>
      <c r="B44" s="23" t="s">
        <v>81</v>
      </c>
      <c r="C44" s="25">
        <v>40150</v>
      </c>
      <c r="D44" s="23">
        <v>20090792</v>
      </c>
      <c r="E44" s="24">
        <v>19599.82</v>
      </c>
      <c r="F44" s="23" t="s">
        <v>52</v>
      </c>
      <c r="G44" s="23" t="s">
        <v>54</v>
      </c>
      <c r="H44" s="24">
        <v>9796.96</v>
      </c>
      <c r="I44" s="24">
        <f>E44-H44</f>
        <v>9802.86</v>
      </c>
      <c r="J44" s="24">
        <v>0</v>
      </c>
      <c r="K44" s="24">
        <v>0</v>
      </c>
      <c r="L44" s="24">
        <f>I44-(J44+K44)</f>
        <v>9802.86</v>
      </c>
      <c r="M44" s="24"/>
      <c r="N44" s="25" t="s">
        <v>49</v>
      </c>
    </row>
    <row r="45" spans="1:14" s="15" customFormat="1" ht="30">
      <c r="A45" s="23" t="s">
        <v>80</v>
      </c>
      <c r="B45" s="23" t="s">
        <v>82</v>
      </c>
      <c r="C45" s="25">
        <v>42198</v>
      </c>
      <c r="D45" s="23">
        <v>20150131</v>
      </c>
      <c r="E45" s="24">
        <v>30575.62</v>
      </c>
      <c r="F45" s="23" t="s">
        <v>52</v>
      </c>
      <c r="G45" s="23" t="s">
        <v>54</v>
      </c>
      <c r="H45" s="24">
        <v>23045.2</v>
      </c>
      <c r="I45" s="24">
        <f>E45-H45</f>
        <v>7530.4199999999983</v>
      </c>
      <c r="J45" s="24">
        <v>0</v>
      </c>
      <c r="K45" s="24">
        <v>4040.5</v>
      </c>
      <c r="L45" s="24">
        <f>I45-(J45+K45)</f>
        <v>3489.9199999999983</v>
      </c>
      <c r="M45" s="24"/>
      <c r="N45" s="25">
        <v>45033</v>
      </c>
    </row>
    <row r="46" spans="1:14" s="15" customFormat="1" ht="30">
      <c r="A46" s="23" t="s">
        <v>80</v>
      </c>
      <c r="B46" s="23" t="s">
        <v>82</v>
      </c>
      <c r="C46" s="25">
        <v>42198</v>
      </c>
      <c r="D46" s="23">
        <v>20150131</v>
      </c>
      <c r="E46" s="24">
        <v>37247.67</v>
      </c>
      <c r="F46" s="23"/>
      <c r="G46" s="23" t="s">
        <v>97</v>
      </c>
      <c r="H46" s="24">
        <v>0</v>
      </c>
      <c r="I46" s="24">
        <f>E46-H46</f>
        <v>37247.67</v>
      </c>
      <c r="J46" s="24">
        <v>0</v>
      </c>
      <c r="K46" s="24">
        <v>22953.67</v>
      </c>
      <c r="L46" s="24">
        <f>I46-(J46+K46)</f>
        <v>14294</v>
      </c>
      <c r="M46" s="24">
        <v>14294</v>
      </c>
      <c r="N46" s="25">
        <v>45033</v>
      </c>
    </row>
    <row r="47" spans="1:14" s="15" customFormat="1" ht="30">
      <c r="A47" s="23" t="s">
        <v>80</v>
      </c>
      <c r="B47" s="23" t="s">
        <v>102</v>
      </c>
      <c r="C47" s="25">
        <v>42901</v>
      </c>
      <c r="D47" s="23">
        <v>20170222</v>
      </c>
      <c r="E47" s="24">
        <v>10414.41</v>
      </c>
      <c r="F47" s="23"/>
      <c r="G47" s="23" t="s">
        <v>97</v>
      </c>
      <c r="H47" s="24">
        <v>0</v>
      </c>
      <c r="I47" s="24">
        <v>10423.41</v>
      </c>
      <c r="J47" s="24">
        <v>0</v>
      </c>
      <c r="K47" s="24">
        <v>10423.41</v>
      </c>
      <c r="L47" s="24">
        <v>0</v>
      </c>
      <c r="M47" s="24"/>
      <c r="N47" s="25">
        <v>45139</v>
      </c>
    </row>
    <row r="48" spans="1:14" s="15" customFormat="1" ht="30">
      <c r="A48" s="23" t="s">
        <v>80</v>
      </c>
      <c r="B48" s="23" t="s">
        <v>102</v>
      </c>
      <c r="C48" s="25">
        <v>42901</v>
      </c>
      <c r="D48" s="23">
        <v>20170222</v>
      </c>
      <c r="E48" s="24">
        <v>10864.19</v>
      </c>
      <c r="F48" s="23" t="s">
        <v>52</v>
      </c>
      <c r="G48" s="23" t="s">
        <v>54</v>
      </c>
      <c r="H48" s="24">
        <v>0</v>
      </c>
      <c r="I48" s="24">
        <f>E48-H48</f>
        <v>10864.19</v>
      </c>
      <c r="J48" s="24">
        <v>0</v>
      </c>
      <c r="K48" s="24">
        <v>0</v>
      </c>
      <c r="L48" s="24">
        <f>I48-(J48+K48)</f>
        <v>10864.19</v>
      </c>
      <c r="M48" s="24"/>
      <c r="N48" s="25">
        <v>45139</v>
      </c>
    </row>
    <row r="49" spans="1:14" s="15" customFormat="1" ht="30">
      <c r="A49" s="23" t="s">
        <v>80</v>
      </c>
      <c r="B49" s="23" t="s">
        <v>157</v>
      </c>
      <c r="C49" s="25">
        <v>42503</v>
      </c>
      <c r="D49" s="23">
        <v>20141955</v>
      </c>
      <c r="E49" s="24">
        <v>467756.03</v>
      </c>
      <c r="F49" s="23" t="s">
        <v>52</v>
      </c>
      <c r="G49" s="23" t="s">
        <v>54</v>
      </c>
      <c r="H49" s="24">
        <v>0</v>
      </c>
      <c r="I49" s="24">
        <v>0</v>
      </c>
      <c r="J49" s="24">
        <v>467756.03</v>
      </c>
      <c r="K49" s="24">
        <v>0</v>
      </c>
      <c r="L49" s="24">
        <v>467756.03</v>
      </c>
      <c r="M49" s="24"/>
      <c r="N49" s="25">
        <v>46037</v>
      </c>
    </row>
    <row r="50" spans="1:14" s="15" customFormat="1" ht="30">
      <c r="A50" s="23" t="s">
        <v>80</v>
      </c>
      <c r="B50" s="23" t="s">
        <v>157</v>
      </c>
      <c r="C50" s="25">
        <v>42503</v>
      </c>
      <c r="D50" s="23">
        <v>20141955</v>
      </c>
      <c r="E50" s="24">
        <v>116622.92</v>
      </c>
      <c r="F50" s="23"/>
      <c r="G50" s="23" t="s">
        <v>97</v>
      </c>
      <c r="H50" s="24">
        <v>0</v>
      </c>
      <c r="I50" s="24">
        <v>0</v>
      </c>
      <c r="J50" s="24">
        <v>116622.92</v>
      </c>
      <c r="K50" s="24">
        <v>116622.92</v>
      </c>
      <c r="L50" s="24">
        <v>0</v>
      </c>
      <c r="M50" s="24"/>
      <c r="N50" s="25">
        <v>46037</v>
      </c>
    </row>
    <row r="51" spans="1:14" s="15" customFormat="1" ht="30">
      <c r="A51" s="23" t="s">
        <v>158</v>
      </c>
      <c r="B51" s="23" t="s">
        <v>159</v>
      </c>
      <c r="C51" s="25">
        <v>43496</v>
      </c>
      <c r="D51" s="23">
        <v>20160395</v>
      </c>
      <c r="E51" s="24">
        <v>50337.41</v>
      </c>
      <c r="F51" s="23" t="s">
        <v>52</v>
      </c>
      <c r="G51" s="23" t="s">
        <v>56</v>
      </c>
      <c r="H51" s="24">
        <v>0</v>
      </c>
      <c r="I51" s="24">
        <v>0</v>
      </c>
      <c r="J51" s="24">
        <v>50337.41</v>
      </c>
      <c r="K51" s="24">
        <v>0</v>
      </c>
      <c r="L51" s="24">
        <v>50337.41</v>
      </c>
      <c r="M51" s="24"/>
      <c r="N51" s="25">
        <v>47868</v>
      </c>
    </row>
    <row r="52" spans="1:14" s="15" customFormat="1" ht="30">
      <c r="A52" s="23" t="s">
        <v>158</v>
      </c>
      <c r="B52" s="23" t="s">
        <v>159</v>
      </c>
      <c r="C52" s="25">
        <v>43496</v>
      </c>
      <c r="D52" s="23">
        <v>20160395</v>
      </c>
      <c r="E52" s="24">
        <v>248839.73</v>
      </c>
      <c r="F52" s="23" t="s">
        <v>52</v>
      </c>
      <c r="G52" s="23" t="s">
        <v>96</v>
      </c>
      <c r="H52" s="24">
        <v>0</v>
      </c>
      <c r="I52" s="24">
        <v>0</v>
      </c>
      <c r="J52" s="24">
        <v>248839.73</v>
      </c>
      <c r="K52" s="24">
        <v>0</v>
      </c>
      <c r="L52" s="24">
        <v>248839.73</v>
      </c>
      <c r="M52" s="24"/>
      <c r="N52" s="25">
        <v>47868</v>
      </c>
    </row>
    <row r="53" spans="1:14" s="15" customFormat="1" ht="30">
      <c r="A53" s="23" t="s">
        <v>158</v>
      </c>
      <c r="B53" s="23" t="s">
        <v>159</v>
      </c>
      <c r="C53" s="25">
        <v>43496</v>
      </c>
      <c r="D53" s="23">
        <v>20160395</v>
      </c>
      <c r="E53" s="24">
        <v>11333.58</v>
      </c>
      <c r="F53" s="23" t="s">
        <v>52</v>
      </c>
      <c r="G53" s="23" t="s">
        <v>58</v>
      </c>
      <c r="H53" s="24">
        <v>0</v>
      </c>
      <c r="I53" s="24">
        <v>0</v>
      </c>
      <c r="J53" s="24">
        <v>11333.58</v>
      </c>
      <c r="K53" s="24">
        <v>0</v>
      </c>
      <c r="L53" s="24">
        <v>11333.58</v>
      </c>
      <c r="M53" s="24"/>
      <c r="N53" s="25">
        <v>47868</v>
      </c>
    </row>
    <row r="54" spans="1:14" s="15" customFormat="1" ht="30">
      <c r="A54" s="23" t="s">
        <v>84</v>
      </c>
      <c r="B54" s="23" t="s">
        <v>79</v>
      </c>
      <c r="C54" s="25">
        <v>42789</v>
      </c>
      <c r="D54" s="23">
        <v>20151061</v>
      </c>
      <c r="E54" s="24">
        <v>41512.59</v>
      </c>
      <c r="F54" s="23" t="s">
        <v>52</v>
      </c>
      <c r="G54" s="23" t="s">
        <v>160</v>
      </c>
      <c r="H54" s="24">
        <v>27863.81</v>
      </c>
      <c r="I54" s="24">
        <f>E54-H54</f>
        <v>13648.779999999995</v>
      </c>
      <c r="J54" s="24">
        <v>0</v>
      </c>
      <c r="K54" s="24">
        <v>1047.2</v>
      </c>
      <c r="L54" s="24">
        <f>I54-(J54+K54)</f>
        <v>12601.579999999994</v>
      </c>
      <c r="M54" s="24"/>
      <c r="N54" s="25">
        <v>44853</v>
      </c>
    </row>
    <row r="55" spans="1:14" s="15" customFormat="1" ht="30">
      <c r="A55" s="23" t="s">
        <v>84</v>
      </c>
      <c r="B55" s="23" t="s">
        <v>79</v>
      </c>
      <c r="C55" s="25">
        <v>42789</v>
      </c>
      <c r="D55" s="23">
        <v>20151061</v>
      </c>
      <c r="E55" s="24">
        <v>8037.25</v>
      </c>
      <c r="F55" s="23"/>
      <c r="G55" s="23" t="s">
        <v>97</v>
      </c>
      <c r="H55" s="24">
        <v>0</v>
      </c>
      <c r="I55" s="24">
        <v>8037.25</v>
      </c>
      <c r="J55" s="24">
        <v>0</v>
      </c>
      <c r="K55" s="24">
        <v>0</v>
      </c>
      <c r="L55" s="24">
        <v>8037.25</v>
      </c>
      <c r="M55" s="24"/>
      <c r="N55" s="25">
        <v>47555</v>
      </c>
    </row>
    <row r="56" spans="1:14" s="15" customFormat="1" ht="45">
      <c r="A56" s="23" t="s">
        <v>85</v>
      </c>
      <c r="B56" s="23" t="s">
        <v>87</v>
      </c>
      <c r="C56" s="25">
        <v>42597</v>
      </c>
      <c r="D56" s="23">
        <v>20150991</v>
      </c>
      <c r="E56" s="24">
        <v>175000</v>
      </c>
      <c r="F56" s="23"/>
      <c r="G56" s="23" t="s">
        <v>86</v>
      </c>
      <c r="H56" s="24">
        <v>0</v>
      </c>
      <c r="I56" s="24">
        <v>175000</v>
      </c>
      <c r="J56" s="24">
        <v>0</v>
      </c>
      <c r="K56" s="24">
        <v>0</v>
      </c>
      <c r="L56" s="24">
        <v>175000</v>
      </c>
      <c r="M56" s="24"/>
      <c r="N56" s="25" t="s">
        <v>49</v>
      </c>
    </row>
    <row r="57" spans="1:14" s="15" customFormat="1" ht="45">
      <c r="A57" s="23" t="s">
        <v>85</v>
      </c>
      <c r="B57" s="23" t="s">
        <v>87</v>
      </c>
      <c r="C57" s="25">
        <v>43573</v>
      </c>
      <c r="D57" s="23">
        <v>20171221</v>
      </c>
      <c r="E57" s="24">
        <v>70424.24</v>
      </c>
      <c r="F57" s="23"/>
      <c r="G57" s="23" t="s">
        <v>86</v>
      </c>
      <c r="H57" s="24">
        <v>0</v>
      </c>
      <c r="I57" s="24">
        <v>70424.24</v>
      </c>
      <c r="J57" s="24">
        <v>0</v>
      </c>
      <c r="K57" s="24">
        <v>0</v>
      </c>
      <c r="L57" s="24">
        <v>70424.24</v>
      </c>
      <c r="M57" s="24"/>
      <c r="N57" s="23" t="s">
        <v>49</v>
      </c>
    </row>
    <row r="58" spans="1:14" s="15" customFormat="1" ht="30">
      <c r="A58" s="23" t="s">
        <v>88</v>
      </c>
      <c r="B58" s="25" t="s">
        <v>89</v>
      </c>
      <c r="C58" s="25">
        <v>42305</v>
      </c>
      <c r="D58" s="23">
        <v>920758</v>
      </c>
      <c r="E58" s="24">
        <v>100000</v>
      </c>
      <c r="F58" s="23" t="s">
        <v>52</v>
      </c>
      <c r="G58" s="23" t="s">
        <v>90</v>
      </c>
      <c r="H58" s="24">
        <v>28805.07</v>
      </c>
      <c r="I58" s="24">
        <f>E58-H58</f>
        <v>71194.93</v>
      </c>
      <c r="J58" s="24">
        <v>0</v>
      </c>
      <c r="K58" s="24">
        <v>321.47</v>
      </c>
      <c r="L58" s="24">
        <f>I58-(J58+K58)</f>
        <v>70873.459999999992</v>
      </c>
      <c r="M58" s="24"/>
      <c r="N58" s="25" t="s">
        <v>49</v>
      </c>
    </row>
    <row r="59" spans="1:14" s="15" customFormat="1" ht="30">
      <c r="A59" s="23" t="s">
        <v>94</v>
      </c>
      <c r="B59" s="23" t="s">
        <v>95</v>
      </c>
      <c r="C59" s="25">
        <v>42265</v>
      </c>
      <c r="D59" s="23">
        <v>20150188</v>
      </c>
      <c r="E59" s="24">
        <v>3566.38</v>
      </c>
      <c r="F59" s="23"/>
      <c r="G59" s="23" t="s">
        <v>56</v>
      </c>
      <c r="H59" s="24">
        <v>0</v>
      </c>
      <c r="I59" s="24">
        <v>3566.38</v>
      </c>
      <c r="J59" s="24">
        <v>0</v>
      </c>
      <c r="K59" s="24">
        <v>0</v>
      </c>
      <c r="L59" s="24">
        <v>3566.38</v>
      </c>
      <c r="M59" s="24"/>
      <c r="N59" s="25">
        <v>47351</v>
      </c>
    </row>
    <row r="60" spans="1:14" s="15" customFormat="1" ht="30">
      <c r="A60" s="23" t="s">
        <v>94</v>
      </c>
      <c r="B60" s="23" t="s">
        <v>95</v>
      </c>
      <c r="C60" s="25">
        <v>42265</v>
      </c>
      <c r="D60" s="23">
        <v>20150188</v>
      </c>
      <c r="E60" s="24">
        <v>17629</v>
      </c>
      <c r="F60" s="23"/>
      <c r="G60" s="23" t="s">
        <v>96</v>
      </c>
      <c r="H60" s="24">
        <v>0</v>
      </c>
      <c r="I60" s="24">
        <v>17629</v>
      </c>
      <c r="J60" s="24">
        <v>0</v>
      </c>
      <c r="K60" s="24">
        <v>0</v>
      </c>
      <c r="L60" s="24">
        <v>17629</v>
      </c>
      <c r="M60" s="24"/>
      <c r="N60" s="25">
        <v>47351</v>
      </c>
    </row>
    <row r="61" spans="1:14" s="15" customFormat="1" ht="30">
      <c r="A61" s="23" t="s">
        <v>94</v>
      </c>
      <c r="B61" s="23" t="s">
        <v>95</v>
      </c>
      <c r="C61" s="25">
        <v>42265</v>
      </c>
      <c r="D61" s="23">
        <v>20150188</v>
      </c>
      <c r="E61" s="24">
        <v>804.87</v>
      </c>
      <c r="F61" s="23"/>
      <c r="G61" s="23" t="s">
        <v>58</v>
      </c>
      <c r="H61" s="24">
        <v>0</v>
      </c>
      <c r="I61" s="24">
        <v>804.87</v>
      </c>
      <c r="J61" s="24">
        <v>0</v>
      </c>
      <c r="K61" s="24">
        <v>804.87</v>
      </c>
      <c r="L61" s="24">
        <v>0</v>
      </c>
      <c r="M61" s="24"/>
      <c r="N61" s="25">
        <v>47351</v>
      </c>
    </row>
    <row r="62" spans="1:14" s="15" customFormat="1" ht="30">
      <c r="A62" s="23" t="s">
        <v>94</v>
      </c>
      <c r="B62" s="23" t="s">
        <v>95</v>
      </c>
      <c r="C62" s="25">
        <v>42265</v>
      </c>
      <c r="D62" s="23">
        <v>20150188</v>
      </c>
      <c r="E62" s="24">
        <v>10000</v>
      </c>
      <c r="F62" s="23"/>
      <c r="G62" s="23" t="s">
        <v>97</v>
      </c>
      <c r="H62" s="24">
        <v>0</v>
      </c>
      <c r="I62" s="24">
        <v>10000</v>
      </c>
      <c r="J62" s="35">
        <v>0</v>
      </c>
      <c r="K62" s="24">
        <v>0</v>
      </c>
      <c r="L62" s="24">
        <v>10000</v>
      </c>
      <c r="M62" s="24"/>
      <c r="N62" s="25">
        <v>47462</v>
      </c>
    </row>
    <row r="63" spans="1:14" s="15" customFormat="1" ht="30">
      <c r="A63" s="23" t="s">
        <v>94</v>
      </c>
      <c r="B63" s="23" t="s">
        <v>95</v>
      </c>
      <c r="C63" s="25">
        <v>42265</v>
      </c>
      <c r="D63" s="23">
        <v>20150188</v>
      </c>
      <c r="E63" s="24">
        <v>10000</v>
      </c>
      <c r="F63" s="23"/>
      <c r="G63" s="23" t="s">
        <v>97</v>
      </c>
      <c r="H63" s="24">
        <v>0</v>
      </c>
      <c r="I63" s="24">
        <v>10000</v>
      </c>
      <c r="J63" s="35">
        <v>0</v>
      </c>
      <c r="K63" s="24">
        <v>0</v>
      </c>
      <c r="L63" s="24">
        <v>10000</v>
      </c>
      <c r="M63" s="24"/>
      <c r="N63" s="25">
        <v>47521</v>
      </c>
    </row>
    <row r="64" spans="1:14" s="15" customFormat="1" ht="30">
      <c r="A64" s="23" t="s">
        <v>94</v>
      </c>
      <c r="B64" s="23" t="s">
        <v>95</v>
      </c>
      <c r="C64" s="25">
        <v>42265</v>
      </c>
      <c r="D64" s="23">
        <v>20150188</v>
      </c>
      <c r="E64" s="24">
        <v>6800.85</v>
      </c>
      <c r="F64" s="23"/>
      <c r="G64" s="23" t="s">
        <v>97</v>
      </c>
      <c r="H64" s="24">
        <v>0</v>
      </c>
      <c r="I64" s="24">
        <v>0</v>
      </c>
      <c r="J64" s="24">
        <v>6800.85</v>
      </c>
      <c r="K64" s="24">
        <v>0</v>
      </c>
      <c r="L64" s="24">
        <v>6800.85</v>
      </c>
      <c r="M64" s="24"/>
      <c r="N64" s="25">
        <v>47793</v>
      </c>
    </row>
    <row r="65" spans="1:14" s="15" customFormat="1" ht="30">
      <c r="A65" s="23" t="s">
        <v>94</v>
      </c>
      <c r="B65" s="23" t="s">
        <v>101</v>
      </c>
      <c r="C65" s="25">
        <v>42823</v>
      </c>
      <c r="D65" s="23">
        <v>20151659</v>
      </c>
      <c r="E65" s="24">
        <v>26466.67</v>
      </c>
      <c r="F65" s="23"/>
      <c r="G65" s="23" t="s">
        <v>97</v>
      </c>
      <c r="H65" s="24">
        <v>0</v>
      </c>
      <c r="I65" s="24">
        <v>26466.67</v>
      </c>
      <c r="J65" s="24">
        <v>0</v>
      </c>
      <c r="K65" s="24">
        <v>0</v>
      </c>
      <c r="L65" s="24">
        <v>26466.67</v>
      </c>
      <c r="M65" s="24">
        <v>26466.67</v>
      </c>
      <c r="N65" s="25">
        <v>45601</v>
      </c>
    </row>
    <row r="66" spans="1:14" s="15" customFormat="1" ht="30">
      <c r="A66" s="23" t="s">
        <v>98</v>
      </c>
      <c r="B66" s="23" t="s">
        <v>99</v>
      </c>
      <c r="C66" s="25">
        <v>41159</v>
      </c>
      <c r="D66" s="23">
        <v>20111370</v>
      </c>
      <c r="E66" s="24">
        <v>74498.28</v>
      </c>
      <c r="F66" s="23"/>
      <c r="G66" s="23" t="s">
        <v>54</v>
      </c>
      <c r="H66" s="24">
        <v>52845.05</v>
      </c>
      <c r="I66" s="24">
        <f>E66-H66</f>
        <v>21653.229999999996</v>
      </c>
      <c r="J66" s="24">
        <v>0</v>
      </c>
      <c r="K66" s="24">
        <v>0</v>
      </c>
      <c r="L66" s="24">
        <f>I66-(J66+K66)</f>
        <v>21653.229999999996</v>
      </c>
      <c r="M66" s="24"/>
      <c r="N66" s="25" t="s">
        <v>49</v>
      </c>
    </row>
    <row r="67" spans="1:14" s="15" customFormat="1" ht="30">
      <c r="A67" s="23" t="s">
        <v>98</v>
      </c>
      <c r="B67" s="23" t="s">
        <v>100</v>
      </c>
      <c r="C67" s="25">
        <v>41318</v>
      </c>
      <c r="D67" s="23">
        <v>20120887</v>
      </c>
      <c r="E67" s="24">
        <v>57821.47</v>
      </c>
      <c r="F67" s="23"/>
      <c r="G67" s="23" t="s">
        <v>54</v>
      </c>
      <c r="H67" s="24">
        <v>30381.87</v>
      </c>
      <c r="I67" s="24">
        <f>E67-H67</f>
        <v>27439.600000000002</v>
      </c>
      <c r="J67" s="24">
        <v>0</v>
      </c>
      <c r="K67" s="24">
        <v>0</v>
      </c>
      <c r="L67" s="24">
        <f>I67-(J67+K67)</f>
        <v>27439.600000000002</v>
      </c>
      <c r="M67" s="24"/>
      <c r="N67" s="25">
        <v>45172</v>
      </c>
    </row>
    <row r="68" spans="1:14" ht="15.75" thickBot="1">
      <c r="A68" s="1"/>
      <c r="B68" s="1"/>
      <c r="C68" s="12"/>
      <c r="D68" s="1"/>
      <c r="E68" s="3"/>
      <c r="F68" s="1"/>
      <c r="G68" s="1"/>
      <c r="H68" s="3"/>
      <c r="I68" s="38">
        <f>SUM(I2:I67)</f>
        <v>2408864.22</v>
      </c>
      <c r="J68" s="39">
        <f>SUM(J2:J67)</f>
        <v>1458996.48</v>
      </c>
      <c r="K68" s="38">
        <f>SUM(K2:K67)</f>
        <v>318330.78</v>
      </c>
      <c r="L68" s="38">
        <f>SUM(L2:L67)</f>
        <v>3549529.92</v>
      </c>
      <c r="M68" s="38">
        <f>SUM(M2:M67)</f>
        <v>315737.77</v>
      </c>
      <c r="N68" s="1"/>
    </row>
    <row r="69" spans="11:11" ht="15.75" thickTop="1">
      <c r="K69" s="28"/>
    </row>
  </sheetData>
  <autoFilter ref="A1:N68"/>
  <pageMargins left="0.7" right="0.7" top="0.75" bottom="0.75" header="0.3" footer="0.3"/>
  <pageSetup paperSize="8" scale="65"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12"/>
  <sheetViews>
    <sheetView view="normal" workbookViewId="0">
      <selection pane="topLeft" activeCell="E12" sqref="E12"/>
    </sheetView>
  </sheetViews>
  <sheetFormatPr defaultRowHeight="15"/>
  <cols>
    <col min="1" max="1" width="14.140625" style="1" customWidth="1"/>
    <col min="2" max="2" width="43" customWidth="1"/>
    <col min="3" max="3" width="14.5703125" style="1" customWidth="1"/>
    <col min="4" max="4" width="11.140625" style="3" bestFit="1" customWidth="1"/>
    <col min="5" max="5" width="25.27734375" style="1" customWidth="1"/>
  </cols>
  <sheetData>
    <row r="2" spans="1:5" ht="105" customHeight="1">
      <c r="A2" s="40" t="s">
        <v>33</v>
      </c>
      <c r="B2" s="40" t="s">
        <v>13</v>
      </c>
      <c r="C2" s="40"/>
      <c r="D2" s="41"/>
      <c r="E2" s="40"/>
    </row>
    <row r="3" spans="1:5">
      <c r="A3" s="40"/>
      <c r="B3" s="16"/>
      <c r="C3" s="40"/>
      <c r="D3" s="41"/>
      <c r="E3" s="40"/>
    </row>
    <row r="4" spans="1:5">
      <c r="A4" s="40"/>
      <c r="B4" s="16"/>
      <c r="C4" s="40"/>
      <c r="D4" s="41"/>
      <c r="E4" s="40"/>
    </row>
    <row r="5" spans="1:5" ht="30">
      <c r="A5" s="42" t="s">
        <v>27</v>
      </c>
      <c r="B5" s="43" t="s">
        <v>35</v>
      </c>
      <c r="C5" s="42" t="s">
        <v>36</v>
      </c>
      <c r="D5" s="44" t="s">
        <v>37</v>
      </c>
      <c r="E5" s="42" t="s">
        <v>38</v>
      </c>
    </row>
    <row r="6" spans="1:5" ht="30">
      <c r="A6" s="42" t="s">
        <v>50</v>
      </c>
      <c r="B6" s="43" t="s">
        <v>116</v>
      </c>
      <c r="C6" s="45" t="s">
        <v>117</v>
      </c>
      <c r="D6" s="46">
        <v>0.63</v>
      </c>
      <c r="E6" s="42" t="s">
        <v>164</v>
      </c>
    </row>
    <row r="7" spans="1:5" ht="30">
      <c r="A7" s="42" t="s">
        <v>77</v>
      </c>
      <c r="B7" s="43" t="s">
        <v>120</v>
      </c>
      <c r="C7" s="42" t="s">
        <v>117</v>
      </c>
      <c r="D7" s="46">
        <v>258413.67</v>
      </c>
      <c r="E7" s="42" t="s">
        <v>207</v>
      </c>
    </row>
    <row r="8" spans="1:5" ht="30">
      <c r="A8" s="42" t="s">
        <v>80</v>
      </c>
      <c r="B8" s="43" t="s">
        <v>92</v>
      </c>
      <c r="C8" s="42" t="s">
        <v>117</v>
      </c>
      <c r="D8" s="46">
        <v>14294</v>
      </c>
      <c r="E8" s="42" t="s">
        <v>118</v>
      </c>
    </row>
    <row r="9" spans="1:5" ht="30">
      <c r="A9" s="42" t="s">
        <v>94</v>
      </c>
      <c r="B9" s="43" t="s">
        <v>122</v>
      </c>
      <c r="C9" s="42" t="s">
        <v>117</v>
      </c>
      <c r="D9" s="46">
        <v>26466.67</v>
      </c>
      <c r="E9" s="42" t="s">
        <v>119</v>
      </c>
    </row>
    <row r="10" spans="1:5" ht="30">
      <c r="A10" s="42" t="s">
        <v>50</v>
      </c>
      <c r="B10" s="43" t="s">
        <v>163</v>
      </c>
      <c r="C10" s="42" t="s">
        <v>117</v>
      </c>
      <c r="D10" s="44">
        <v>16562.8</v>
      </c>
      <c r="E10" s="42" t="s">
        <v>164</v>
      </c>
    </row>
    <row r="11" spans="1:5">
      <c r="A11" s="40"/>
      <c r="B11" s="16"/>
      <c r="C11" s="40"/>
      <c r="D11" s="41">
        <f>SUM(D6:D10)</f>
        <v>315737.77</v>
      </c>
      <c r="E11" s="40"/>
    </row>
    <row r="12" spans="1:5">
      <c r="A12" s="40"/>
      <c r="B12" s="16"/>
      <c r="C12" s="40"/>
      <c r="E12" s="40"/>
    </row>
  </sheetData>
  <pageMargins left="0.7" right="0.7" top="0.75" bottom="0.75" header="0.3" footer="0.3"/>
  <pageSetup paperSize="9" orientation="portrait" verticalDpi="300"/>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2:E29"/>
  <sheetViews>
    <sheetView view="normal" workbookViewId="0">
      <selection pane="topLeft" activeCell="I18" sqref="I18"/>
    </sheetView>
  </sheetViews>
  <sheetFormatPr defaultRowHeight="15"/>
  <cols>
    <col min="1" max="1" width="15.5703125" customWidth="1"/>
    <col min="2" max="2" width="42.27734375" customWidth="1"/>
    <col min="3" max="3" width="17" bestFit="1" customWidth="1"/>
    <col min="4" max="4" width="11.140625" style="11" bestFit="1" customWidth="1"/>
    <col min="5" max="5" width="38.84765625" style="1" customWidth="1"/>
  </cols>
  <sheetData>
    <row r="2" spans="1:5" ht="75">
      <c r="A2" s="15" t="s">
        <v>34</v>
      </c>
      <c r="B2" s="17" t="s">
        <v>22</v>
      </c>
      <c r="C2" s="15"/>
      <c r="D2" s="47"/>
      <c r="E2" s="17"/>
    </row>
    <row r="3" spans="1:5">
      <c r="A3" s="15"/>
      <c r="B3" s="17"/>
      <c r="C3" s="15"/>
      <c r="D3" s="47"/>
      <c r="E3" s="17"/>
    </row>
    <row r="4" spans="1:5" ht="45">
      <c r="A4" s="15"/>
      <c r="B4" s="17" t="s">
        <v>16</v>
      </c>
      <c r="C4" s="15"/>
      <c r="D4" s="47"/>
      <c r="E4" s="17"/>
    </row>
    <row r="5" spans="1:5">
      <c r="A5" s="15"/>
      <c r="B5" s="15"/>
      <c r="C5" s="15"/>
      <c r="D5" s="47"/>
      <c r="E5" s="17"/>
    </row>
    <row r="6" spans="1:5">
      <c r="A6" s="15"/>
      <c r="B6" s="15"/>
      <c r="C6" s="15"/>
      <c r="D6" s="47"/>
      <c r="E6" s="17"/>
    </row>
    <row r="7" spans="1:5">
      <c r="A7" s="48" t="s">
        <v>27</v>
      </c>
      <c r="B7" s="48" t="s">
        <v>35</v>
      </c>
      <c r="C7" s="48" t="s">
        <v>36</v>
      </c>
      <c r="D7" s="49" t="s">
        <v>37</v>
      </c>
      <c r="E7" s="45" t="s">
        <v>38</v>
      </c>
    </row>
    <row r="8" spans="1:5" ht="30">
      <c r="A8" s="23" t="s">
        <v>50</v>
      </c>
      <c r="B8" s="23" t="s">
        <v>59</v>
      </c>
      <c r="C8" s="23" t="s">
        <v>97</v>
      </c>
      <c r="D8" s="24">
        <v>13229</v>
      </c>
      <c r="E8" s="23" t="s">
        <v>164</v>
      </c>
    </row>
    <row r="9" spans="1:5" ht="30">
      <c r="A9" s="23" t="s">
        <v>60</v>
      </c>
      <c r="B9" s="23" t="s">
        <v>63</v>
      </c>
      <c r="C9" s="23" t="s">
        <v>184</v>
      </c>
      <c r="D9" s="24">
        <v>23167.6</v>
      </c>
      <c r="E9" s="23" t="s">
        <v>182</v>
      </c>
    </row>
    <row r="10" spans="1:5" ht="30">
      <c r="A10" s="23" t="s">
        <v>60</v>
      </c>
      <c r="B10" s="23" t="s">
        <v>63</v>
      </c>
      <c r="C10" s="23" t="s">
        <v>184</v>
      </c>
      <c r="D10" s="24">
        <v>3980</v>
      </c>
      <c r="E10" s="23" t="s">
        <v>183</v>
      </c>
    </row>
    <row r="11" spans="1:5">
      <c r="A11" s="23" t="s">
        <v>65</v>
      </c>
      <c r="B11" s="23" t="s">
        <v>165</v>
      </c>
      <c r="C11" s="23" t="s">
        <v>185</v>
      </c>
      <c r="D11" s="24">
        <v>10635.62</v>
      </c>
      <c r="E11" s="23" t="s">
        <v>83</v>
      </c>
    </row>
    <row r="12" spans="1:5" ht="30">
      <c r="A12" s="23" t="s">
        <v>65</v>
      </c>
      <c r="B12" s="23" t="s">
        <v>165</v>
      </c>
      <c r="C12" s="23" t="s">
        <v>97</v>
      </c>
      <c r="D12" s="24">
        <v>1771</v>
      </c>
      <c r="E12" s="23" t="s">
        <v>164</v>
      </c>
    </row>
    <row r="13" spans="1:5" ht="30">
      <c r="A13" s="23" t="s">
        <v>67</v>
      </c>
      <c r="B13" s="23" t="s">
        <v>166</v>
      </c>
      <c r="C13" s="23" t="s">
        <v>187</v>
      </c>
      <c r="D13" s="24">
        <v>333.33</v>
      </c>
      <c r="E13" s="23" t="s">
        <v>167</v>
      </c>
    </row>
    <row r="14" spans="1:5" ht="30">
      <c r="A14" s="23" t="s">
        <v>67</v>
      </c>
      <c r="B14" s="23" t="s">
        <v>166</v>
      </c>
      <c r="C14" s="23" t="s">
        <v>187</v>
      </c>
      <c r="D14" s="24">
        <v>650</v>
      </c>
      <c r="E14" s="23" t="s">
        <v>168</v>
      </c>
    </row>
    <row r="15" spans="1:5" ht="30">
      <c r="A15" s="23" t="s">
        <v>67</v>
      </c>
      <c r="B15" s="23" t="s">
        <v>166</v>
      </c>
      <c r="C15" s="23" t="s">
        <v>187</v>
      </c>
      <c r="D15" s="24">
        <v>6582.42</v>
      </c>
      <c r="E15" s="23" t="s">
        <v>169</v>
      </c>
    </row>
    <row r="16" spans="1:5" ht="30">
      <c r="A16" s="23" t="s">
        <v>67</v>
      </c>
      <c r="B16" s="23" t="s">
        <v>166</v>
      </c>
      <c r="C16" s="23" t="s">
        <v>187</v>
      </c>
      <c r="D16" s="24">
        <v>27996.5</v>
      </c>
      <c r="E16" s="23" t="s">
        <v>170</v>
      </c>
    </row>
    <row r="17" spans="1:5" ht="30">
      <c r="A17" s="23" t="s">
        <v>67</v>
      </c>
      <c r="B17" s="23" t="s">
        <v>171</v>
      </c>
      <c r="C17" s="23" t="s">
        <v>186</v>
      </c>
      <c r="D17" s="24">
        <v>174</v>
      </c>
      <c r="E17" s="23" t="s">
        <v>172</v>
      </c>
    </row>
    <row r="18" spans="1:5" ht="30">
      <c r="A18" s="23" t="s">
        <v>67</v>
      </c>
      <c r="B18" s="23" t="s">
        <v>171</v>
      </c>
      <c r="C18" s="23" t="s">
        <v>185</v>
      </c>
      <c r="D18" s="24">
        <v>6527.92</v>
      </c>
      <c r="E18" s="23" t="s">
        <v>173</v>
      </c>
    </row>
    <row r="19" spans="1:5" ht="30">
      <c r="A19" s="23" t="s">
        <v>74</v>
      </c>
      <c r="B19" s="23" t="s">
        <v>174</v>
      </c>
      <c r="C19" s="23" t="s">
        <v>189</v>
      </c>
      <c r="D19" s="24">
        <v>36563.12</v>
      </c>
      <c r="E19" s="23" t="s">
        <v>188</v>
      </c>
    </row>
    <row r="20" spans="1:5" ht="30">
      <c r="A20" s="23" t="s">
        <v>77</v>
      </c>
      <c r="B20" s="23" t="s">
        <v>208</v>
      </c>
      <c r="C20" s="23" t="s">
        <v>97</v>
      </c>
      <c r="D20" s="24">
        <v>30506.23</v>
      </c>
      <c r="E20" s="23" t="s">
        <v>209</v>
      </c>
    </row>
    <row r="21" spans="1:5" ht="30">
      <c r="A21" s="23" t="s">
        <v>80</v>
      </c>
      <c r="B21" s="23" t="s">
        <v>92</v>
      </c>
      <c r="C21" s="23" t="s">
        <v>189</v>
      </c>
      <c r="D21" s="24">
        <v>4040.5</v>
      </c>
      <c r="E21" s="23" t="s">
        <v>175</v>
      </c>
    </row>
    <row r="22" spans="1:5" ht="30">
      <c r="A22" s="23" t="s">
        <v>80</v>
      </c>
      <c r="B22" s="23" t="s">
        <v>92</v>
      </c>
      <c r="C22" s="23" t="s">
        <v>97</v>
      </c>
      <c r="D22" s="24">
        <v>22953.67</v>
      </c>
      <c r="E22" s="23" t="s">
        <v>176</v>
      </c>
    </row>
    <row r="23" spans="1:5" ht="30">
      <c r="A23" s="23" t="s">
        <v>80</v>
      </c>
      <c r="B23" s="23" t="s">
        <v>177</v>
      </c>
      <c r="C23" s="23" t="s">
        <v>97</v>
      </c>
      <c r="D23" s="24">
        <v>116622.92</v>
      </c>
      <c r="E23" s="23" t="s">
        <v>176</v>
      </c>
    </row>
    <row r="24" spans="1:5" ht="30">
      <c r="A24" s="23" t="s">
        <v>80</v>
      </c>
      <c r="B24" s="23" t="s">
        <v>121</v>
      </c>
      <c r="C24" s="23" t="s">
        <v>97</v>
      </c>
      <c r="D24" s="24">
        <v>10423.41</v>
      </c>
      <c r="E24" s="23" t="s">
        <v>176</v>
      </c>
    </row>
    <row r="25" spans="1:5" ht="30">
      <c r="A25" s="23" t="s">
        <v>84</v>
      </c>
      <c r="B25" s="23" t="s">
        <v>93</v>
      </c>
      <c r="C25" s="23" t="s">
        <v>189</v>
      </c>
      <c r="D25" s="24">
        <v>1047.2</v>
      </c>
      <c r="E25" s="23" t="s">
        <v>178</v>
      </c>
    </row>
    <row r="26" spans="1:5" ht="30">
      <c r="A26" s="23" t="s">
        <v>88</v>
      </c>
      <c r="B26" s="23" t="s">
        <v>91</v>
      </c>
      <c r="C26" s="23" t="s">
        <v>190</v>
      </c>
      <c r="D26" s="24">
        <v>286</v>
      </c>
      <c r="E26" s="23" t="s">
        <v>179</v>
      </c>
    </row>
    <row r="27" spans="1:5" ht="30">
      <c r="A27" s="23" t="s">
        <v>88</v>
      </c>
      <c r="B27" s="23" t="s">
        <v>91</v>
      </c>
      <c r="C27" s="23" t="s">
        <v>190</v>
      </c>
      <c r="D27" s="24">
        <v>35.47</v>
      </c>
      <c r="E27" s="23" t="s">
        <v>179</v>
      </c>
    </row>
    <row r="28" spans="1:5" ht="30">
      <c r="A28" s="23" t="s">
        <v>94</v>
      </c>
      <c r="B28" s="23" t="s">
        <v>180</v>
      </c>
      <c r="C28" s="23" t="s">
        <v>186</v>
      </c>
      <c r="D28" s="24">
        <v>804.87</v>
      </c>
      <c r="E28" s="23" t="s">
        <v>181</v>
      </c>
    </row>
    <row r="29" spans="1:5" s="15" customFormat="1">
      <c r="A29" s="17"/>
      <c r="B29" s="17"/>
      <c r="C29" s="17"/>
      <c r="D29" s="29">
        <f>SUM(D8:D28)</f>
        <v>318330.77999999997</v>
      </c>
      <c r="E29" s="29"/>
    </row>
  </sheetData>
  <pageMargins left="0.7" right="0.7" top="0.75" bottom="0.75" header="0.3" footer="0.3"/>
  <pageSetup paperSize="9" scale="70" fitToHeight="0"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C27"/>
  <sheetViews>
    <sheetView topLeftCell="A3" view="normal" workbookViewId="0">
      <selection pane="topLeft" activeCell="F22" sqref="F22"/>
    </sheetView>
  </sheetViews>
  <sheetFormatPr defaultRowHeight="15"/>
  <cols>
    <col min="1" max="1" width="42" customWidth="1"/>
    <col min="2" max="2" width="20.41796875" customWidth="1"/>
    <col min="3" max="3" width="9.140625" customWidth="1"/>
  </cols>
  <sheetData>
    <row r="2" spans="1:2" ht="120">
      <c r="A2" s="17" t="s">
        <v>19</v>
      </c>
      <c r="B2" s="17"/>
    </row>
    <row r="3" spans="1:2">
      <c r="A3" s="17"/>
      <c r="B3" s="17"/>
    </row>
    <row r="4" spans="1:2">
      <c r="A4" s="15" t="s">
        <v>46</v>
      </c>
      <c r="B4" s="15"/>
    </row>
    <row r="5" spans="1:3" ht="30">
      <c r="A5" s="15" t="s">
        <v>44</v>
      </c>
      <c r="B5" s="17" t="s">
        <v>45</v>
      </c>
      <c r="C5" s="8"/>
    </row>
    <row r="6" spans="1:3" s="15" customFormat="1">
      <c r="A6" s="45" t="s">
        <v>103</v>
      </c>
      <c r="B6" s="57">
        <v>584.88</v>
      </c>
      <c r="C6" s="8"/>
    </row>
    <row r="7" spans="1:3" s="15" customFormat="1">
      <c r="A7" s="45" t="s">
        <v>204</v>
      </c>
      <c r="B7" s="57">
        <v>1389.34</v>
      </c>
      <c r="C7" s="8"/>
    </row>
    <row r="8" spans="1:3" s="15" customFormat="1">
      <c r="A8" s="45" t="s">
        <v>104</v>
      </c>
      <c r="B8" s="57">
        <v>1352.77</v>
      </c>
      <c r="C8" s="8"/>
    </row>
    <row r="9" spans="1:3" s="15" customFormat="1">
      <c r="A9" s="45" t="s">
        <v>105</v>
      </c>
      <c r="B9" s="57">
        <v>15890.99</v>
      </c>
      <c r="C9" s="8"/>
    </row>
    <row r="10" spans="1:3" s="15" customFormat="1">
      <c r="A10" s="45" t="s">
        <v>106</v>
      </c>
      <c r="B10" s="57">
        <v>12919.67</v>
      </c>
      <c r="C10" s="8"/>
    </row>
    <row r="11" spans="1:3" s="15" customFormat="1">
      <c r="A11" s="45" t="s">
        <v>106</v>
      </c>
      <c r="B11" s="57">
        <v>36300.75</v>
      </c>
      <c r="C11" s="8"/>
    </row>
    <row r="12" spans="1:3" s="15" customFormat="1">
      <c r="A12" s="45" t="s">
        <v>107</v>
      </c>
      <c r="B12" s="57">
        <v>18544.43</v>
      </c>
      <c r="C12" s="8"/>
    </row>
    <row r="13" spans="1:3" s="15" customFormat="1">
      <c r="A13" s="45" t="s">
        <v>108</v>
      </c>
      <c r="B13" s="57">
        <v>1496.02</v>
      </c>
      <c r="C13" s="8"/>
    </row>
    <row r="14" spans="1:3" s="15" customFormat="1">
      <c r="A14" s="45" t="s">
        <v>109</v>
      </c>
      <c r="B14" s="57">
        <v>14102.44</v>
      </c>
      <c r="C14" s="8"/>
    </row>
    <row r="15" spans="1:3" s="15" customFormat="1">
      <c r="A15" s="45" t="s">
        <v>110</v>
      </c>
      <c r="B15" s="57">
        <v>465.56</v>
      </c>
      <c r="C15" s="8"/>
    </row>
    <row r="16" spans="1:3" s="15" customFormat="1">
      <c r="A16" s="45" t="s">
        <v>111</v>
      </c>
      <c r="B16" s="57">
        <v>60619.35</v>
      </c>
      <c r="C16" s="8"/>
    </row>
    <row r="17" spans="1:3" s="15" customFormat="1">
      <c r="A17" s="45" t="s">
        <v>112</v>
      </c>
      <c r="B17" s="57">
        <v>55785.01</v>
      </c>
      <c r="C17" s="8"/>
    </row>
    <row r="18" spans="1:3" s="15" customFormat="1">
      <c r="A18" s="45" t="s">
        <v>113</v>
      </c>
      <c r="B18" s="57">
        <v>825.64</v>
      </c>
      <c r="C18" s="8"/>
    </row>
    <row r="19" spans="1:3" s="15" customFormat="1">
      <c r="A19" s="45" t="s">
        <v>114</v>
      </c>
      <c r="B19" s="57">
        <v>9562.74</v>
      </c>
      <c r="C19" s="8"/>
    </row>
    <row r="20" spans="1:3" s="15" customFormat="1">
      <c r="A20" s="45" t="s">
        <v>105</v>
      </c>
      <c r="B20" s="57">
        <v>5141.33</v>
      </c>
      <c r="C20" s="8"/>
    </row>
    <row r="21" spans="1:3" s="15" customFormat="1">
      <c r="A21" s="45" t="s">
        <v>68</v>
      </c>
      <c r="B21" s="57">
        <v>29577.04</v>
      </c>
      <c r="C21" s="8"/>
    </row>
    <row r="22" spans="1:3" s="15" customFormat="1">
      <c r="A22" s="45" t="s">
        <v>205</v>
      </c>
      <c r="B22" s="57">
        <v>28829.12</v>
      </c>
      <c r="C22" s="8"/>
    </row>
    <row r="23" spans="1:3" s="15" customFormat="1">
      <c r="A23" s="45" t="s">
        <v>68</v>
      </c>
      <c r="B23" s="57">
        <v>6531.18</v>
      </c>
      <c r="C23" s="59"/>
    </row>
    <row r="24" spans="1:3">
      <c r="A24" s="45" t="s">
        <v>206</v>
      </c>
      <c r="B24" s="57">
        <v>21439.41</v>
      </c>
      <c r="C24" s="7"/>
    </row>
    <row r="25" spans="1:2">
      <c r="A25" s="45" t="s">
        <v>115</v>
      </c>
      <c r="B25" s="57">
        <v>4719.03</v>
      </c>
    </row>
    <row r="26" spans="1:2" ht="15.75" thickBot="1">
      <c r="A26" s="58" t="s">
        <v>47</v>
      </c>
      <c r="B26" s="60">
        <f>SUM(B6:B25)</f>
        <v>326076.69999999995</v>
      </c>
    </row>
    <row r="27" ht="15.75" thickTop="1"/>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Anita Varney</dc:creator>
  <cp:keywords/>
  <cp:lastModifiedBy>snab-importer</cp:lastModifiedBy>
  <dcterms:created xsi:type="dcterms:W3CDTF">2020-08-04T12:36:44Z</dcterms:created>
  <dcterms:modified xsi:type="dcterms:W3CDTF">2024-08-02T10:48:53Z</dcterms:modified>
  <dc:subject/>
  <cp:lastPrinted>2021-10-28T12:16:45Z</cp:lastPrinted>
  <dc:title>Broadland_S106_Infrastructure_Funding_Statement_2020__2021</dc:title>
</cp:coreProperties>
</file>

<file path=docProps/custom.xml><?xml version="1.0" encoding="utf-8"?>
<Properties xmlns:vt="http://schemas.openxmlformats.org/officeDocument/2006/docPropsVTypes" xmlns="http://schemas.openxmlformats.org/officeDocument/2006/custom-properties"/>
</file>