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6" lowestEdited="6" rupBuild="14420"/>
  <workbookPr codeName="ThisWorkbook"/>
  <bookViews>
    <workbookView xWindow="0" yWindow="0" windowWidth="14055" windowHeight="9990"/>
  </bookViews>
  <sheets>
    <sheet name="Summary sheet" sheetId="1" r:id="rId1"/>
    <sheet name="S106 signed 21-22" sheetId="6" r:id="rId2"/>
    <sheet name="S106 income &amp; expenditure " sheetId="2" r:id="rId3"/>
    <sheet name="Q3 (g)" sheetId="4" r:id="rId4"/>
    <sheet name="Q3 (h)(i)" sheetId="5" r:id="rId5"/>
    <sheet name="Q3 (i)" sheetId="7" r:id="rId6"/>
  </sheets>
  <definedNames>
    <definedName name="_xlnm._FilterDatabase" comment="" localSheetId="2" hidden="1">'S106 income &amp; expenditure '!$A$1:$N$90</definedName>
  </definedNames>
  <calcPr fullPrecision="1"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<sst xmlns="http://schemas.openxmlformats.org/spreadsheetml/2006/main" uniqueCount="307" count="817">
  <si>
    <t xml:space="preserve">(a) </t>
  </si>
  <si>
    <t xml:space="preserve">the total amount of money to be provided under any planning obligations which were entered into during the reported year </t>
  </si>
  <si>
    <t xml:space="preserve">(b) </t>
  </si>
  <si>
    <t xml:space="preserve">(c) </t>
  </si>
  <si>
    <t xml:space="preserve">the total amount of money under any planning obligations which was received before the reported year which has not been allocated by the authority   </t>
  </si>
  <si>
    <t xml:space="preserve">(d) </t>
  </si>
  <si>
    <t>summary details of any non monetary contributions to be provided under planning obligations which were entered into during the reported year, including the details of-</t>
  </si>
  <si>
    <t xml:space="preserve">(i) in relation to affordable housing, the total number of units which will be provided  </t>
  </si>
  <si>
    <t>(e)</t>
  </si>
  <si>
    <t xml:space="preserve">the total amount of money (received under any planning obligations) which was allocated but not spent during the reported year for funding infrastructure </t>
  </si>
  <si>
    <t xml:space="preserve">(f) </t>
  </si>
  <si>
    <t xml:space="preserve">the total amount of money (received under any planing obligations) which was spent by the authority (including transferring it to another person to spend) </t>
  </si>
  <si>
    <t xml:space="preserve">(g) </t>
  </si>
  <si>
    <t xml:space="preserve">in relation to money (received under planning obligations) which was allocated by the authority but not spent during the reported year, summary details of the items of infrastructure on which the money has been allocated  and the amount of money allocated to each item </t>
  </si>
  <si>
    <t xml:space="preserve">(h) </t>
  </si>
  <si>
    <t xml:space="preserve">(ii) the amount of money (received under planning obligations) spent on repaying money borrowed, including any interest, with details of the items of infrastructure  which that money was used to provide (wholly or in part)  </t>
  </si>
  <si>
    <t xml:space="preserve">(i) the items of infrastructure on which that money (received under planning obligations) as spent and the amount spent on each item  </t>
  </si>
  <si>
    <t xml:space="preserve">(iii) the amount of money (received under planning obligations) spent in respect of monitoring (including reporting under regulations 121A) in relation to the delivery of planning obligations   </t>
  </si>
  <si>
    <t xml:space="preserve">(i) </t>
  </si>
  <si>
    <t xml:space="preserve">the total amount of money (received under any planing obligations) during any year which has been retained at the end of the reported year and where any retained money has been allocated for the purposes of longer term maintenance  (commuted sums) also identified separately the total amount of commuted sums held    </t>
  </si>
  <si>
    <t xml:space="preserve">the total amount of money under any obligation which was received during the reported year </t>
  </si>
  <si>
    <t xml:space="preserve">(ii) in relation to educational facilities, the number of school places for pupils which will be provided, and the category of school at which they will be provided </t>
  </si>
  <si>
    <t xml:space="preserve">in relation to money (received under planning obligations) which was spent by the authority during the reported year (including transferring it to another person to spend), summary details of </t>
  </si>
  <si>
    <t xml:space="preserve">Amount received </t>
  </si>
  <si>
    <t>Who can spend</t>
  </si>
  <si>
    <t xml:space="preserve">Amount committed </t>
  </si>
  <si>
    <t xml:space="preserve">Parish </t>
  </si>
  <si>
    <t xml:space="preserve">Site address </t>
  </si>
  <si>
    <t xml:space="preserve">Date of S106 </t>
  </si>
  <si>
    <t xml:space="preserve">Application number </t>
  </si>
  <si>
    <t xml:space="preserve">Deadline for spending contribution received </t>
  </si>
  <si>
    <t xml:space="preserve">Q 3 (g) </t>
  </si>
  <si>
    <t>Q 3 (h )</t>
  </si>
  <si>
    <t xml:space="preserve">Address </t>
  </si>
  <si>
    <t xml:space="preserve">Amount </t>
  </si>
  <si>
    <t>Items of infrastructure money spent on</t>
  </si>
  <si>
    <t>S106</t>
  </si>
  <si>
    <t>Date of S106</t>
  </si>
  <si>
    <t>Type of S106</t>
  </si>
  <si>
    <t xml:space="preserve">No of Affordable houses required </t>
  </si>
  <si>
    <t xml:space="preserve">Site </t>
  </si>
  <si>
    <t xml:space="preserve">COMMUTED SUMS </t>
  </si>
  <si>
    <t xml:space="preserve">Total </t>
  </si>
  <si>
    <t>DoV</t>
  </si>
  <si>
    <t>Blofield</t>
  </si>
  <si>
    <t>Parish Council</t>
  </si>
  <si>
    <t>open space contribution</t>
  </si>
  <si>
    <t>play area contribution</t>
  </si>
  <si>
    <t>allotment contribution</t>
  </si>
  <si>
    <t>Brundall</t>
  </si>
  <si>
    <t>Cucumber Lane, Brundall</t>
  </si>
  <si>
    <t>Cucumber Lane (20121638)</t>
  </si>
  <si>
    <t>Vauxhall Mallard, Brundall</t>
  </si>
  <si>
    <t>Freethorpe</t>
  </si>
  <si>
    <t>Gt &amp; Little Plumstead</t>
  </si>
  <si>
    <t>Little Plumstead Hospital</t>
  </si>
  <si>
    <t>Church Road</t>
  </si>
  <si>
    <t xml:space="preserve">Halvergate </t>
  </si>
  <si>
    <t>Church Avenue</t>
  </si>
  <si>
    <t>Abbey Farm</t>
  </si>
  <si>
    <t>Haveringland</t>
  </si>
  <si>
    <t>Hellesdon</t>
  </si>
  <si>
    <t>Carrowbreck</t>
  </si>
  <si>
    <t>Tile House, Eversley Road</t>
  </si>
  <si>
    <t>Horsford</t>
  </si>
  <si>
    <t>Kingfisher Meadow</t>
  </si>
  <si>
    <t>Station Road</t>
  </si>
  <si>
    <t>Old Catton</t>
  </si>
  <si>
    <t>St Christophers</t>
  </si>
  <si>
    <t>Dixons Fold</t>
  </si>
  <si>
    <t>Reedham</t>
  </si>
  <si>
    <t>Affordable housing contribution</t>
  </si>
  <si>
    <t>St Marys Care Home</t>
  </si>
  <si>
    <t>Sprowston</t>
  </si>
  <si>
    <t>Blue Boar Lane</t>
  </si>
  <si>
    <t>skatepark and landscaping</t>
  </si>
  <si>
    <t>Blue Boar Lane (920758)</t>
  </si>
  <si>
    <t>Dixons Fold (20150131)</t>
  </si>
  <si>
    <t>Strumpshaw</t>
  </si>
  <si>
    <t>31 Norwich Road</t>
  </si>
  <si>
    <t>sports contribution</t>
  </si>
  <si>
    <t>Green Infrastructure</t>
  </si>
  <si>
    <t>Thorpe St Andrew</t>
  </si>
  <si>
    <t>130 Yarmouth Road</t>
  </si>
  <si>
    <t>148 Plumstead Road East</t>
  </si>
  <si>
    <t>Buckenham Road</t>
  </si>
  <si>
    <t>Parkside Drive</t>
  </si>
  <si>
    <t>Morgans Way, Hevingham</t>
  </si>
  <si>
    <t>Lodge Farm, Old Catton</t>
  </si>
  <si>
    <t>Salhouse Road, Rackheath</t>
  </si>
  <si>
    <t>Gordon Godfrey Way, Horsford</t>
  </si>
  <si>
    <t>Beechlands Park, Taverham</t>
  </si>
  <si>
    <t>Phase 4 Horsbeck Way, Horsford</t>
  </si>
  <si>
    <t>Foundry Close, Foulsham</t>
  </si>
  <si>
    <t>Horsford Tree Belt</t>
  </si>
  <si>
    <t>Pinelands Horsford</t>
  </si>
  <si>
    <t xml:space="preserve">Blue Boar Lane Sprowston </t>
  </si>
  <si>
    <t>Beckside Horsford</t>
  </si>
  <si>
    <t>Pinelands, Horsford</t>
  </si>
  <si>
    <t>Woodbastwick Rd (20161577)</t>
  </si>
  <si>
    <t>Green infrastructure</t>
  </si>
  <si>
    <t>Buckenham Woods</t>
  </si>
  <si>
    <t>Kingfisher Meadow (20161770)</t>
  </si>
  <si>
    <t>Buckenham Road (20151659)</t>
  </si>
  <si>
    <t>nil</t>
  </si>
  <si>
    <t xml:space="preserve">see separate sheet </t>
  </si>
  <si>
    <t>NA</t>
  </si>
  <si>
    <t>Amount held at 1/4/21</t>
  </si>
  <si>
    <t>Aylsham</t>
  </si>
  <si>
    <t>Cawston</t>
  </si>
  <si>
    <t>Rosebury Road</t>
  </si>
  <si>
    <t>Horsham &amp; Newton St Faith</t>
  </si>
  <si>
    <t>Manor Road</t>
  </si>
  <si>
    <t>Lingwood &amp; Burlingham</t>
  </si>
  <si>
    <t>St Faiths Road</t>
  </si>
  <si>
    <t xml:space="preserve">Rackheath </t>
  </si>
  <si>
    <t>South Green Lane East</t>
  </si>
  <si>
    <t>sports and play contribution</t>
  </si>
  <si>
    <t>The Manse, Globe Lane</t>
  </si>
  <si>
    <t>recreation and allotment contribution</t>
  </si>
  <si>
    <t>The Manse (20171081)</t>
  </si>
  <si>
    <t>Martys Marsh</t>
  </si>
  <si>
    <t>31 Norwich Road (20150188)</t>
  </si>
  <si>
    <t>Saxongate, Hevingham</t>
  </si>
  <si>
    <t>SUDS</t>
  </si>
  <si>
    <t>Littlewood School Rd, Drayton</t>
  </si>
  <si>
    <t>S106 IFS for 21/22</t>
  </si>
  <si>
    <t>16.04.21</t>
  </si>
  <si>
    <t>22.04.21</t>
  </si>
  <si>
    <t>26.04.21</t>
  </si>
  <si>
    <t>14.05.21</t>
  </si>
  <si>
    <t>28.06.21</t>
  </si>
  <si>
    <t>29.06.21</t>
  </si>
  <si>
    <t>25.06.21</t>
  </si>
  <si>
    <t>Land at Larksrise, Dog Lane, Horsford</t>
  </si>
  <si>
    <t>Land at Royal Oak, North Walsham Rd, Sprowston</t>
  </si>
  <si>
    <t>Land to the South of Smee Lane, Postwick</t>
  </si>
  <si>
    <t>Land at 75 The Green, Freethorpe</t>
  </si>
  <si>
    <t>Land South of Salhouse Road, Sprowston</t>
  </si>
  <si>
    <t>Land off Green Lane East, Little Plumstead</t>
  </si>
  <si>
    <t>Land to the East of Manor Road, Newton St Faith</t>
  </si>
  <si>
    <t>02.07.21</t>
  </si>
  <si>
    <t>23.07.21</t>
  </si>
  <si>
    <t>04.08.21</t>
  </si>
  <si>
    <t>12.08.21</t>
  </si>
  <si>
    <t>01.09.21</t>
  </si>
  <si>
    <t>20201173 / 20201200</t>
  </si>
  <si>
    <t>Land at 94 Fakenham Road, Drayton</t>
  </si>
  <si>
    <t>Land at Salhouse Road, Rackheath</t>
  </si>
  <si>
    <t>Land at The Old Hall Site, Little Plumstead Hospital</t>
  </si>
  <si>
    <t>Land adjacent to Hall Lane, School Road, Drayton</t>
  </si>
  <si>
    <t>Land at Fengate Farm, 51 Fengate, Marsham</t>
  </si>
  <si>
    <t>11.10.21</t>
  </si>
  <si>
    <t>23.12.21</t>
  </si>
  <si>
    <t>Land West of Norwich Road and South of William Bush Close, Cawston</t>
  </si>
  <si>
    <t>Land at Norwich Road, Acle</t>
  </si>
  <si>
    <t>10.03.22</t>
  </si>
  <si>
    <t>Land at Yarmouth Road/Berryfields, Brundall</t>
  </si>
  <si>
    <t>Application Number</t>
  </si>
  <si>
    <t>Amount Due</t>
  </si>
  <si>
    <t>£13,008 - off-site open space
£15,858 - green infrastructure</t>
  </si>
  <si>
    <t>£17,344 - off-site open space
£21,144 - green infrastructure</t>
  </si>
  <si>
    <t>Amount spent pre 1/4/21</t>
  </si>
  <si>
    <t>Amount received 1/4/21 - 31/3/22</t>
  </si>
  <si>
    <t>Amount spent 1/4/21 - 31/3/22</t>
  </si>
  <si>
    <t>Amount held at 1/4/22</t>
  </si>
  <si>
    <t>Acle</t>
  </si>
  <si>
    <t>Hillside Farm</t>
  </si>
  <si>
    <t>Aegel House</t>
  </si>
  <si>
    <t>Hungate Street</t>
  </si>
  <si>
    <t>Globe Lane</t>
  </si>
  <si>
    <t>Manor House</t>
  </si>
  <si>
    <t>20 Yarmouth Road</t>
  </si>
  <si>
    <t>Garden Farm</t>
  </si>
  <si>
    <t>Woodbastwick Road</t>
  </si>
  <si>
    <t>Blofield Corner</t>
  </si>
  <si>
    <t>Wyngates</t>
  </si>
  <si>
    <t>Dawson's Lane</t>
  </si>
  <si>
    <t>Yarmouth Rd, Berryfields</t>
  </si>
  <si>
    <t>recreation contribution</t>
  </si>
  <si>
    <t>Drayton</t>
  </si>
  <si>
    <t>94 Fakenham Road</t>
  </si>
  <si>
    <t>Palmers Lane</t>
  </si>
  <si>
    <t>Gt &amp; Little Witchingham</t>
  </si>
  <si>
    <t>The Bridge Public House</t>
  </si>
  <si>
    <t>Mill Farm</t>
  </si>
  <si>
    <t>Land West of Holt Road</t>
  </si>
  <si>
    <t>Postwick</t>
  </si>
  <si>
    <t>Oaks Lane</t>
  </si>
  <si>
    <t>Salhouse Road</t>
  </si>
  <si>
    <t>Reepham</t>
  </si>
  <si>
    <t>Abb's Garage</t>
  </si>
  <si>
    <t>Town Council</t>
  </si>
  <si>
    <t>Salhouse</t>
  </si>
  <si>
    <t>Lower Street</t>
  </si>
  <si>
    <t>Spixworth</t>
  </si>
  <si>
    <t>33 Norwich Road</t>
  </si>
  <si>
    <t>Taverham</t>
  </si>
  <si>
    <t>Beech Avenue</t>
  </si>
  <si>
    <t>District Council</t>
  </si>
  <si>
    <t xml:space="preserve">Blofield </t>
  </si>
  <si>
    <t>Gt &amp; Little
Witchingham</t>
  </si>
  <si>
    <t>District Counil</t>
  </si>
  <si>
    <t>Swannington</t>
  </si>
  <si>
    <t>21 Norwich Road</t>
  </si>
  <si>
    <t>South of The Common</t>
  </si>
  <si>
    <t>20 Yarmouth Road (20141710)</t>
  </si>
  <si>
    <t>Dawson's Lane (20190844)</t>
  </si>
  <si>
    <t>Honeycomb Trod Path, Salhouse</t>
  </si>
  <si>
    <t>Sports Hub &amp; 3G Pitch</t>
  </si>
  <si>
    <t>Vauxhall Mallard (20120167)</t>
  </si>
  <si>
    <t>Yarmouth Rd, Berryfields (20161483)</t>
  </si>
  <si>
    <t>Recreation</t>
  </si>
  <si>
    <t>Great &amp; Lt Plumstead</t>
  </si>
  <si>
    <t>Church Road (20151517)</t>
  </si>
  <si>
    <t>Abbey Farm (20080561)</t>
  </si>
  <si>
    <t>Haveringland Community Hub</t>
  </si>
  <si>
    <t>Broadland Country Park</t>
  </si>
  <si>
    <t>Land West of Holt Road (20170409)</t>
  </si>
  <si>
    <t>Catton Park</t>
  </si>
  <si>
    <t>Skate Park</t>
  </si>
  <si>
    <t>Strumpshaw Landfill Project</t>
  </si>
  <si>
    <t>33 Norwich Road (20182040)</t>
  </si>
  <si>
    <t>Play Area, Sir George Morse Park</t>
  </si>
  <si>
    <t>130 Yarmouth Road (20111370)</t>
  </si>
  <si>
    <t xml:space="preserve">Open space </t>
  </si>
  <si>
    <t>148 Plumstead Road East (20120887)</t>
  </si>
  <si>
    <t>Open space</t>
  </si>
  <si>
    <t xml:space="preserve">Allocation
</t>
  </si>
  <si>
    <t>Open Space</t>
  </si>
  <si>
    <t>Football team shelters, Acle Recreation Ground</t>
  </si>
  <si>
    <t>Cricket covers, Acle Recreation Ground</t>
  </si>
  <si>
    <t>Football goals, Acle Recreation Ground</t>
  </si>
  <si>
    <t>Cucumber Lane</t>
  </si>
  <si>
    <t>Site Address</t>
  </si>
  <si>
    <t>Planning Reference</t>
  </si>
  <si>
    <t>Gt Witchingham</t>
  </si>
  <si>
    <t xml:space="preserve">Little Plumstead Hospital </t>
  </si>
  <si>
    <t>Abbey Farm Barns</t>
  </si>
  <si>
    <t>Land East of Holt Road</t>
  </si>
  <si>
    <t>Lingwood</t>
  </si>
  <si>
    <t>Land at 11 Dixons Fold</t>
  </si>
  <si>
    <t xml:space="preserve">Old Catton </t>
  </si>
  <si>
    <t>Land East Side of Station</t>
  </si>
  <si>
    <t>Land at 31 Norwich Road</t>
  </si>
  <si>
    <t>Football/cricket pitches maintenance, Acle Recreation Ground</t>
  </si>
  <si>
    <t>3G Pitch/Sports Hub Project - design fees</t>
  </si>
  <si>
    <t xml:space="preserve">3G Pitch/Sports Hub Project - 10% deposit construction </t>
  </si>
  <si>
    <t>Village Hall Play Area Project, Phase 2</t>
  </si>
  <si>
    <t>Walled Garden Project, car park plantings</t>
  </si>
  <si>
    <t>Walled Garden Project, car park corner guards</t>
  </si>
  <si>
    <t>Picnic tables, Great Plumstead Recreational Area</t>
  </si>
  <si>
    <t>Replacement fence, Great Plumstead Recreational Area</t>
  </si>
  <si>
    <t>Playground signs, Great Plumstead Recreational Area</t>
  </si>
  <si>
    <t>Walled Garden Project, car park works</t>
  </si>
  <si>
    <t>New water main, Gt Plumstead Allotments</t>
  </si>
  <si>
    <t>New notice board, Gt Plumstead Allotments</t>
  </si>
  <si>
    <t>Allotments</t>
  </si>
  <si>
    <t>Community Hub Project, consultancy fees</t>
  </si>
  <si>
    <t>Defibrillator, Hellesdon Recreation Ground</t>
  </si>
  <si>
    <t>Table tennis table, Hellesdon Recreation Ground</t>
  </si>
  <si>
    <t>Playground Refurbishment Project, Horsford Recreation Ground</t>
  </si>
  <si>
    <t>Benches &amp; picnic tables, Horsford Recreation Ground</t>
  </si>
  <si>
    <t>Floor repairs, Horsford Village Hall</t>
  </si>
  <si>
    <t xml:space="preserve">Broadland Country Park Project Annual Spend </t>
  </si>
  <si>
    <t xml:space="preserve">Sports </t>
  </si>
  <si>
    <t>Running Track Project, Lingwood Village Hall</t>
  </si>
  <si>
    <t>Bowls Club benches, Old Catton Bowling Green</t>
  </si>
  <si>
    <t>Gazebo, Old Catton Allotments</t>
  </si>
  <si>
    <t>MUGA floodlights, Old Catton Recreation Ground</t>
  </si>
  <si>
    <t>Sculpture trail, Catton Park</t>
  </si>
  <si>
    <t>Junior Football Goals, Old Catton Recreation Ground</t>
  </si>
  <si>
    <t>Badminton net, Reedham Village Hall</t>
  </si>
  <si>
    <t>Shuttlecocks, Reedham Village Hall</t>
  </si>
  <si>
    <t>Sports floortape, Reedham Village Hall</t>
  </si>
  <si>
    <t>Kurling equipment, Reedham Village Hall</t>
  </si>
  <si>
    <t xml:space="preserve">Kurling ramp, Reedham Village Hall </t>
  </si>
  <si>
    <t>Tennis Court Refurbishment Project, Reedham Recreation Ground</t>
  </si>
  <si>
    <t xml:space="preserve">Football Goals, Reedham Recreation Ground </t>
  </si>
  <si>
    <t>Communal shed, Strumpshaw Allotments</t>
  </si>
  <si>
    <t>Buckenham Wood Project, Phase 1</t>
  </si>
  <si>
    <t xml:space="preserve">New Play Area Project, Strumpshaw Community Hall </t>
  </si>
  <si>
    <t>Play</t>
  </si>
  <si>
    <t>Buckenham Wood Project, cycle stands</t>
  </si>
  <si>
    <t>Buckenham Wood Project, pathway, entrance gate, fencing</t>
  </si>
  <si>
    <t>Buckenham Wood Project, Queen's Green Canopy planting</t>
  </si>
  <si>
    <t>Gt &amp; Lt Plumstead</t>
  </si>
  <si>
    <t xml:space="preserve">Site Address </t>
  </si>
  <si>
    <t xml:space="preserve">Purpose of Spend </t>
  </si>
  <si>
    <t xml:space="preserve">Purpose for spending- </t>
  </si>
  <si>
    <t>Full Application:
£529,118.17 - off-site open space
£135,940.32 - on-site maintenance
Outline Application:
£288,025 - off-site open space
£96,965 - on-site maintenance</t>
  </si>
  <si>
    <t>Full App:
88
Outline App:
57</t>
  </si>
  <si>
    <t>£35,066 - off-site open space
£42,738 - green infrastructure</t>
  </si>
  <si>
    <t>£227,950 - off-site open space
£80,122.05 - on-site maintenance</t>
  </si>
  <si>
    <t>£2,601 - off-site open space
£3,171 - green infrastructure</t>
  </si>
  <si>
    <t>£1,900.91 - play
£11,434.55 - sport
£280.39 - allotments
£13,437.11 - green infrastructure</t>
  </si>
  <si>
    <t>£5,334 - play
£26,416 - sports
£1,206 - allotments
£10,853.33 - on-site maintenance</t>
  </si>
  <si>
    <t>£157,027 - off-site open space
£114,932 - green infrastructure</t>
  </si>
  <si>
    <t>£9,980 - off-site open space
£12,161 - green infrastructure</t>
  </si>
  <si>
    <t>Supp S106</t>
  </si>
  <si>
    <t>£38,973 - off-site open space
£9,397 - on-site mainteance</t>
  </si>
  <si>
    <t xml:space="preserve">£1,922,382.83 - see S106 signed 21-22 sheet </t>
  </si>
  <si>
    <t>315 - see  S106 signed 21-22 sheet</t>
  </si>
  <si>
    <t>Amount held as at 31/3/21</t>
  </si>
  <si>
    <t>Bloor Land at Horsford</t>
  </si>
  <si>
    <t>S106 agreements signed during period 1/4/21 - 31/3/22</t>
  </si>
  <si>
    <t xml:space="preserve">£4,626,816.97 plus commuted maintenance sums amount of £376,318.16 (see separate sheet) </t>
  </si>
</sst>
</file>

<file path=xl/styles.xml><?xml version="1.0" encoding="utf-8"?>
<styleSheet xmlns:mc="http://schemas.openxmlformats.org/markup-compatibility/2006" xmlns:x14ac="http://schemas.microsoft.com/office/spreadsheetml/2009/9/ac" xmlns="http://schemas.openxmlformats.org/spreadsheetml/2006/main" mc:Ignorable="x14ac">
  <numFmts count="3">
    <numFmt numFmtId="8" formatCode="&quot;£&quot;#,##0.00;[Red]\-&quot;£&quot;#,##0.00"/>
    <numFmt numFmtId="43" formatCode="_-* #,##0.00_-;\-* #,##0.00_-;_-* &quot;-&quot;??_-;_-@_-"/>
    <numFmt numFmtId="164" formatCode="&quot;£&quot;#,##0.00"/>
  </numFmts>
  <fonts count="6">
    <font>
      <sz val="11"/>
      <color theme="1"/>
      <name val="Calibri"/>
      <family val="2"/>
      <charset val="0"/>
      <scheme val="minor"/>
    </font>
    <font>
      <sz val="10"/>
      <name val="Arial"/>
      <family val="2"/>
      <charset val="0"/>
    </font>
    <font>
      <sz val="10"/>
      <name val="Calibri"/>
      <family val="2"/>
      <charset val="0"/>
      <scheme val="minor"/>
    </font>
    <font>
      <sz val="10"/>
      <color theme="1"/>
      <name val="Calibri"/>
      <family val="2"/>
      <charset val="0"/>
      <scheme val="minor"/>
    </font>
    <font>
      <sz val="11"/>
      <color theme="1"/>
      <name val="Calibri"/>
      <family val="2"/>
      <charset val="0"/>
      <scheme val="minor"/>
    </font>
    <font>
      <sz val="10"/>
      <color rgb="FFFF0000"/>
      <name val="Calibri"/>
      <family val="2"/>
      <charset val="0"/>
      <scheme val="minor"/>
    </font>
  </fonts>
  <fills count="4">
    <fill>
      <patternFill patternType="none">
        <fgColor indexed="64"/>
        <bgColor indexed="65"/>
      </patternFill>
    </fill>
    <fill>
      <patternFill patternType="gray125">
        <fgColor indexed="64"/>
        <bgColor indexed="65"/>
      </patternFill>
    </fill>
    <fill>
      <patternFill patternType="solid">
        <fgColor theme="0"/>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s>
  <cellStyleXfs count="96">
    <xf numFmtId="0" fontId="0" fillId="0" borderId="0"/>
    <xf numFmtId="0" fontId="1" fillId="0" borderId="0"/>
    <xf numFmtId="43" fontId="0" fillId="0" borderId="0" applyAlignment="0" applyBorder="0" applyFont="0" applyFill="0" applyProtection="0"/>
  </cellStyleXfs>
  <cellXfs>
    <xf numFmtId="0" fontId="0" fillId="0" borderId="0" xfId="0"/>
    <xf numFmtId="0" fontId="2" fillId="0" borderId="1" xfId="1" applyAlignment="1" applyBorder="1" applyFont="1">
      <alignment horizontal="center" vertical="center" wrapText="1"/>
    </xf>
    <xf numFmtId="0" fontId="2" fillId="0" borderId="2" xfId="1" applyAlignment="1" applyBorder="1" applyFont="1">
      <alignment horizontal="center" vertical="center" wrapText="1"/>
    </xf>
    <xf numFmtId="0" fontId="2" fillId="0" borderId="2" xfId="1" applyAlignment="1" applyBorder="1" applyFont="1">
      <alignment horizontal="left" vertical="center" wrapText="1"/>
    </xf>
    <xf numFmtId="14" fontId="2" fillId="0" borderId="2" xfId="1" applyAlignment="1" applyBorder="1" applyFont="1" applyNumberFormat="1">
      <alignment horizontal="center" vertical="center" wrapText="1"/>
    </xf>
    <xf numFmtId="0" fontId="3" fillId="0" borderId="0" xfId="0" applyAlignment="1" applyFont="1" applyFill="1">
      <alignment horizontal="center" vertical="top"/>
    </xf>
    <xf numFmtId="0" fontId="3" fillId="0" borderId="0" xfId="0" applyAlignment="1" applyFont="1">
      <alignment horizontal="center" vertical="top" wrapText="1"/>
    </xf>
    <xf numFmtId="0" fontId="3" fillId="0" borderId="0" xfId="0" applyAlignment="1" applyFont="1">
      <alignment horizontal="center" vertical="top"/>
    </xf>
    <xf numFmtId="0" fontId="3" fillId="0" borderId="2" xfId="0" applyAlignment="1" applyBorder="1" applyFont="1" applyFill="1">
      <alignment horizontal="center" vertical="top" wrapText="1"/>
    </xf>
    <xf numFmtId="0" fontId="3" fillId="0" borderId="0" xfId="0" applyAlignment="1" applyFont="1">
      <alignment horizontal="left" vertical="top" wrapText="1"/>
    </xf>
    <xf numFmtId="0" fontId="3" fillId="0" borderId="0" xfId="0" applyAlignment="1" applyFont="1" applyFill="1">
      <alignment horizontal="left" vertical="top" wrapText="1"/>
    </xf>
    <xf numFmtId="0" fontId="3" fillId="0" borderId="0" xfId="0" applyAlignment="1" applyFont="1" applyFill="1">
      <alignment horizontal="center" vertical="top" wrapText="1"/>
    </xf>
    <xf numFmtId="14" fontId="3" fillId="0" borderId="2" xfId="0" applyAlignment="1" applyBorder="1" applyFont="1" applyNumberFormat="1" applyFill="1">
      <alignment horizontal="center" vertical="top" wrapText="1"/>
    </xf>
    <xf numFmtId="164" fontId="3" fillId="0" borderId="0" xfId="0" applyAlignment="1" applyFont="1" applyNumberFormat="1" applyFill="1">
      <alignment horizontal="center" vertical="top"/>
    </xf>
    <xf numFmtId="8" fontId="3" fillId="0" borderId="0" xfId="0" applyAlignment="1" applyFont="1" applyNumberFormat="1" applyFill="1">
      <alignment horizontal="center" vertical="top"/>
    </xf>
    <xf numFmtId="0" fontId="2" fillId="0" borderId="1" xfId="1" applyAlignment="1" applyBorder="1" applyFont="1" applyFill="1">
      <alignment horizontal="center" vertical="center" wrapText="1"/>
    </xf>
    <xf numFmtId="0" fontId="2" fillId="0" borderId="2" xfId="1" applyAlignment="1" applyBorder="1" applyFont="1" applyFill="1">
      <alignment horizontal="center" vertical="center" wrapText="1"/>
    </xf>
    <xf numFmtId="0" fontId="2" fillId="0" borderId="1" xfId="1" applyAlignment="1" applyBorder="1" applyFont="1">
      <alignment horizontal="left" vertical="center" wrapText="1"/>
    </xf>
    <xf numFmtId="0" fontId="3" fillId="0" borderId="2" xfId="0" applyAlignment="1" applyBorder="1" applyFont="1" applyFill="1">
      <alignment horizontal="left" vertical="top" wrapText="1"/>
    </xf>
    <xf numFmtId="0" fontId="3" fillId="0" borderId="0" xfId="0" applyAlignment="1" applyFont="1" applyFill="1">
      <alignment horizontal="left" vertical="top"/>
    </xf>
    <xf numFmtId="0" fontId="2" fillId="2" borderId="2" xfId="0" applyAlignment="1" applyBorder="1" applyFont="1" applyFill="1">
      <alignment horizontal="left" wrapText="1"/>
    </xf>
    <xf numFmtId="0" fontId="2" fillId="2" borderId="2" xfId="0" applyAlignment="1" applyBorder="1" applyFont="1" applyFill="1">
      <alignment horizontal="left"/>
    </xf>
    <xf numFmtId="0" fontId="2" fillId="0" borderId="2" xfId="0" applyAlignment="1" applyBorder="1" applyFont="1" applyFill="1">
      <alignment horizontal="left" wrapText="1"/>
    </xf>
    <xf numFmtId="0" fontId="2" fillId="0" borderId="2" xfId="0" applyAlignment="1" applyBorder="1" applyFont="1" applyFill="1">
      <alignment horizontal="left"/>
    </xf>
    <xf numFmtId="164" fontId="2" fillId="0" borderId="2" xfId="0" applyAlignment="1" applyBorder="1" applyFont="1" applyNumberFormat="1" applyFill="1">
      <alignment horizontal="right"/>
    </xf>
    <xf numFmtId="164" fontId="2" fillId="2" borderId="2" xfId="0" applyAlignment="1" applyBorder="1" applyFont="1" applyNumberFormat="1" applyFill="1">
      <alignment horizontal="right"/>
    </xf>
    <xf numFmtId="164" fontId="2" fillId="0" borderId="2" xfId="0" applyAlignment="1" applyBorder="1" applyFont="1" applyNumberFormat="1" applyFill="1">
      <alignment horizontal="right" wrapText="1"/>
    </xf>
    <xf numFmtId="164" fontId="2" fillId="0" borderId="2" xfId="2" applyAlignment="1" applyBorder="1" applyFont="1" applyNumberFormat="1" applyFill="1">
      <alignment horizontal="right" wrapText="1"/>
    </xf>
    <xf numFmtId="0" fontId="3" fillId="0" borderId="0" xfId="0" applyFont="1" applyFill="1"/>
    <xf numFmtId="0" fontId="3" fillId="0" borderId="0" xfId="0" applyAlignment="1" applyFont="1" applyFill="1">
      <alignment wrapText="1"/>
    </xf>
    <xf numFmtId="164" fontId="3" fillId="0" borderId="0" xfId="0" applyAlignment="1" applyFont="1" applyNumberFormat="1" applyFill="1"/>
    <xf numFmtId="0" fontId="3" fillId="0" borderId="0" xfId="0" applyFont="1"/>
    <xf numFmtId="0" fontId="3" fillId="0" borderId="2" xfId="0" applyBorder="1" applyFont="1" applyFill="1"/>
    <xf numFmtId="0" fontId="3" fillId="0" borderId="2" xfId="0" applyAlignment="1" applyBorder="1" applyFont="1" applyFill="1">
      <alignment wrapText="1"/>
    </xf>
    <xf numFmtId="164" fontId="3" fillId="0" borderId="0" xfId="0" applyAlignment="1" applyFont="1" applyNumberFormat="1"/>
    <xf numFmtId="0" fontId="3" fillId="0" borderId="0" xfId="0" applyAlignment="1" applyFont="1">
      <alignment wrapText="1"/>
    </xf>
    <xf numFmtId="0" fontId="3" fillId="0" borderId="2" xfId="0" applyAlignment="1" applyBorder="1" applyFont="1" applyFill="1">
      <alignment vertical="top" wrapText="1"/>
    </xf>
    <xf numFmtId="164" fontId="3" fillId="0" borderId="2" xfId="0" applyAlignment="1" applyBorder="1" applyFont="1" applyNumberFormat="1" applyFill="1">
      <alignment vertical="top" wrapText="1"/>
    </xf>
    <xf numFmtId="0" fontId="3" fillId="0" borderId="0" xfId="0" applyAlignment="1" applyFont="1">
      <alignment vertical="top" wrapText="1"/>
    </xf>
    <xf numFmtId="0" fontId="3" fillId="0" borderId="2" xfId="0" applyBorder="1" applyFont="1"/>
    <xf numFmtId="0" fontId="3" fillId="3" borderId="0" xfId="0" applyFont="1" applyFill="1"/>
    <xf numFmtId="0" fontId="3" fillId="3" borderId="0" xfId="0" applyAlignment="1" applyFont="1" applyFill="1">
      <alignment wrapText="1"/>
    </xf>
    <xf numFmtId="164" fontId="3" fillId="3" borderId="3" xfId="0" applyAlignment="1" applyBorder="1" applyFont="1" applyNumberFormat="1" applyFill="1"/>
    <xf numFmtId="0" fontId="3" fillId="0" borderId="0" xfId="0" applyAlignment="1" applyFont="1" applyFill="1">
      <alignment vertical="top" wrapText="1"/>
    </xf>
    <xf numFmtId="164" fontId="3" fillId="0" borderId="0" xfId="0" applyAlignment="1" applyFont="1" applyNumberFormat="1" applyFill="1">
      <alignment vertical="top" wrapText="1"/>
    </xf>
    <xf numFmtId="0" fontId="3" fillId="0" borderId="0" xfId="0" applyAlignment="1" applyFont="1" applyFill="1">
      <alignment vertical="top"/>
    </xf>
    <xf numFmtId="0" fontId="3" fillId="0" borderId="2" xfId="0" applyAlignment="1" applyBorder="1" applyFont="1" applyFill="1">
      <alignment vertical="top"/>
    </xf>
    <xf numFmtId="164" fontId="3" fillId="0" borderId="2" xfId="0" applyAlignment="1" applyBorder="1" applyFont="1" applyNumberFormat="1" applyFill="1">
      <alignment horizontal="right" vertical="top" wrapText="1"/>
    </xf>
    <xf numFmtId="0" fontId="3" fillId="3" borderId="0" xfId="0" applyAlignment="1" applyFont="1" applyFill="1">
      <alignment vertical="top" wrapText="1"/>
    </xf>
    <xf numFmtId="0" fontId="3" fillId="3" borderId="0" xfId="0" applyAlignment="1" applyFont="1" applyFill="1">
      <alignment vertical="top"/>
    </xf>
    <xf numFmtId="164" fontId="3" fillId="3" borderId="3" xfId="0" applyAlignment="1" applyBorder="1" applyFont="1" applyNumberFormat="1" applyFill="1">
      <alignment vertical="top" wrapText="1"/>
    </xf>
    <xf numFmtId="164" fontId="3" fillId="0" borderId="0" xfId="0" applyAlignment="1" applyFont="1" applyNumberFormat="1">
      <alignment wrapText="1"/>
    </xf>
    <xf numFmtId="0" fontId="2" fillId="0" borderId="2" xfId="0" applyAlignment="1" applyBorder="1" applyFont="1" applyFill="1">
      <alignment horizontal="center"/>
    </xf>
    <xf numFmtId="0" fontId="2" fillId="2" borderId="2" xfId="0" applyAlignment="1" applyBorder="1" applyFont="1" applyFill="1">
      <alignment horizontal="center"/>
    </xf>
    <xf numFmtId="0" fontId="2" fillId="0" borderId="2" xfId="0" applyAlignment="1" applyBorder="1" applyFont="1" applyFill="1">
      <alignment horizontal="center" wrapText="1"/>
    </xf>
    <xf numFmtId="0" fontId="2" fillId="2" borderId="2" xfId="0" applyAlignment="1" applyBorder="1" applyFont="1" applyFill="1">
      <alignment horizontal="center" wrapText="1"/>
    </xf>
    <xf numFmtId="164" fontId="3" fillId="0" borderId="2" xfId="0" applyAlignment="1" applyBorder="1" applyFont="1" applyNumberFormat="1" applyFill="1">
      <alignment horizontal="left" vertical="top" wrapText="1"/>
    </xf>
    <xf numFmtId="0" fontId="3" fillId="0" borderId="0" xfId="0" applyAlignment="1" applyBorder="1" applyFont="1" applyFill="1">
      <alignment horizontal="left" vertical="top" wrapText="1"/>
    </xf>
    <xf numFmtId="14" fontId="3" fillId="0" borderId="2" xfId="0" applyAlignment="1" applyBorder="1" applyFont="1" applyNumberFormat="1" applyFill="1">
      <alignment horizontal="left" vertical="top" wrapText="1"/>
    </xf>
    <xf numFmtId="0" fontId="3" fillId="0" borderId="0" xfId="0" applyAlignment="1" applyBorder="1" applyFont="1">
      <alignment horizontal="left" vertical="top" wrapText="1"/>
    </xf>
    <xf numFmtId="164" fontId="3" fillId="0" borderId="0" xfId="0" applyAlignment="1" applyBorder="1" applyFont="1" applyNumberFormat="1" applyFill="1">
      <alignment vertical="top" wrapText="1"/>
    </xf>
    <xf numFmtId="14" fontId="3" fillId="0" borderId="0" xfId="0" applyAlignment="1" applyBorder="1" applyFont="1" applyNumberFormat="1" applyFill="1">
      <alignment horizontal="left" vertical="top" wrapText="1"/>
    </xf>
    <xf numFmtId="0" fontId="3" fillId="2" borderId="2" xfId="0" applyAlignment="1" applyBorder="1" applyFont="1" applyFill="1">
      <alignment horizontal="left" vertical="top" wrapText="1"/>
    </xf>
    <xf numFmtId="164" fontId="3" fillId="0" borderId="0" xfId="0" applyAlignment="1" applyBorder="1" applyFont="1" applyNumberFormat="1" applyFill="1">
      <alignment horizontal="left" vertical="top" wrapText="1"/>
    </xf>
    <xf numFmtId="164" fontId="3" fillId="0" borderId="0" xfId="0" applyAlignment="1" applyFont="1" applyNumberFormat="1" applyFill="1">
      <alignment wrapText="1"/>
    </xf>
    <xf numFmtId="164" fontId="3" fillId="0" borderId="4" xfId="0" applyAlignment="1" applyBorder="1" applyFont="1" applyNumberFormat="1" applyFill="1">
      <alignment horizontal="left" vertical="top" wrapText="1"/>
    </xf>
    <xf numFmtId="164" fontId="3" fillId="0" borderId="2" xfId="0" applyAlignment="1" applyBorder="1" applyFont="1" applyNumberFormat="1" applyFill="1">
      <alignment horizontal="left" vertical="top"/>
    </xf>
    <xf numFmtId="14" fontId="3" fillId="0" borderId="2" xfId="0" applyAlignment="1" applyBorder="1" applyFont="1" applyNumberFormat="1" applyFill="1">
      <alignment horizontal="left" vertical="top"/>
    </xf>
    <xf numFmtId="164" fontId="3" fillId="0" borderId="0" xfId="0" applyAlignment="1" applyFont="1" applyNumberFormat="1" applyFill="1">
      <alignment horizontal="left" vertical="top" wrapText="1"/>
    </xf>
    <xf numFmtId="0" fontId="3" fillId="0" borderId="2" xfId="0" applyAlignment="1" applyBorder="1" applyFont="1" applyNumberFormat="1" applyFill="1">
      <alignment horizontal="left" vertical="top" wrapText="1"/>
    </xf>
    <xf numFmtId="0" fontId="3" fillId="3" borderId="0" xfId="0" applyAlignment="1" applyFont="1" applyFill="1">
      <alignment horizontal="left" wrapText="1"/>
    </xf>
    <xf numFmtId="164" fontId="3" fillId="3" borderId="0" xfId="0" applyAlignment="1" applyFont="1" applyNumberFormat="1" applyFill="1">
      <alignment wrapText="1"/>
    </xf>
    <xf numFmtId="164" fontId="3" fillId="3" borderId="3" xfId="0" applyAlignment="1" applyBorder="1" applyFont="1" applyNumberFormat="1" applyFill="1">
      <alignment horizontal="right" wrapText="1"/>
    </xf>
    <xf numFmtId="164" fontId="3" fillId="3" borderId="3" xfId="0" applyAlignment="1" applyBorder="1" applyFont="1" applyNumberFormat="1" applyFill="1">
      <alignment horizontal="right" vertical="top" wrapText="1"/>
    </xf>
    <xf numFmtId="0" fontId="3" fillId="0" borderId="0" xfId="0" applyAlignment="1" applyFont="1">
      <alignment horizontal="left"/>
    </xf>
    <xf numFmtId="164" fontId="3" fillId="0" borderId="0" xfId="0" applyFont="1" applyNumberFormat="1" applyFill="1"/>
    <xf numFmtId="14" fontId="3" fillId="3" borderId="0" xfId="0" applyAlignment="1" applyFont="1" applyNumberFormat="1" applyFill="1">
      <alignment horizontal="center" vertical="top" wrapText="1"/>
    </xf>
    <xf numFmtId="0" fontId="3" fillId="3" borderId="0" xfId="0" applyAlignment="1" applyFont="1" applyFill="1">
      <alignment horizontal="center" vertical="top" wrapText="1"/>
    </xf>
    <xf numFmtId="164" fontId="3" fillId="3" borderId="3" xfId="0" applyAlignment="1" applyBorder="1" applyFont="1" applyNumberFormat="1" applyFill="1">
      <alignment horizontal="center" vertical="top" wrapText="1"/>
    </xf>
    <xf numFmtId="0" fontId="3" fillId="3" borderId="3" xfId="0" applyAlignment="1" applyBorder="1" applyFont="1" applyFill="1">
      <alignment horizontal="center" vertical="top" wrapText="1"/>
    </xf>
    <xf numFmtId="0" fontId="3" fillId="0" borderId="0" xfId="0" applyAlignment="1" applyBorder="1" applyFont="1" applyFill="1">
      <alignment horizontal="left" vertical="top"/>
    </xf>
    <xf numFmtId="49" fontId="3" fillId="0" borderId="0" xfId="0" applyAlignment="1" applyFont="1" applyNumberFormat="1" applyFill="1">
      <alignment horizontal="left" vertical="top"/>
    </xf>
    <xf numFmtId="0" fontId="3" fillId="0" borderId="0" xfId="0" applyAlignment="1" applyFont="1" applyFill="1">
      <alignment vertical="center"/>
    </xf>
    <xf numFmtId="0" fontId="3" fillId="0" borderId="0" xfId="0" applyAlignment="1" applyFont="1">
      <alignment vertical="top"/>
    </xf>
    <xf numFmtId="0" fontId="3" fillId="0" borderId="0" xfId="0" applyAlignment="1" applyFont="1">
      <alignment horizontal="left" vertical="top"/>
    </xf>
    <xf numFmtId="43" fontId="3" fillId="0" borderId="0" xfId="0" applyFont="1" applyNumberFormat="1" applyFill="1"/>
    <xf numFmtId="164" fontId="3" fillId="0" borderId="2" xfId="0" applyAlignment="1" applyBorder="1" applyFont="1" applyNumberFormat="1" applyFill="1">
      <alignment wrapText="1"/>
    </xf>
    <xf numFmtId="0" fontId="5" fillId="0" borderId="0" xfId="0" applyAlignment="1" applyBorder="1" applyFont="1" applyFill="1">
      <alignment horizontal="left" vertical="center"/>
    </xf>
    <xf numFmtId="43" fontId="3" fillId="0" borderId="0" xfId="0" applyFont="1" applyNumberFormat="1"/>
    <xf numFmtId="0" fontId="3" fillId="3" borderId="4" xfId="0" applyAlignment="1" applyBorder="1" applyFont="1" applyFill="1">
      <alignment wrapText="1"/>
    </xf>
    <xf numFmtId="164" fontId="3" fillId="3" borderId="5" xfId="0" applyBorder="1" applyFont="1" applyNumberFormat="1" applyFill="1"/>
    <xf numFmtId="8" fontId="3" fillId="0" borderId="0" xfId="0" applyAlignment="1" applyFont="1" applyNumberFormat="1" applyFill="1">
      <alignment horizontal="left" vertical="top"/>
    </xf>
    <xf numFmtId="164" fontId="3" fillId="0" borderId="0" xfId="0" applyAlignment="1" applyFont="1" applyNumberFormat="1" applyFill="1">
      <alignment horizontal="left" vertical="top"/>
    </xf>
  </cellXfs>
  <cellStyles count="3">
    <cellStyle name="Comma" xfId="2" builtinId="3"/>
    <cellStyle name="Normal" xfId="0" builtinId="0"/>
    <cellStyle name="Normal 2" xfId="1"/>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styles" Target="styles.xml" /><Relationship Id="rId5" Type="http://schemas.openxmlformats.org/officeDocument/2006/relationships/worksheet" Target="worksheets/sheet5.xml" /><Relationship Id="rId7" Type="http://schemas.openxmlformats.org/officeDocument/2006/relationships/theme" Target="theme/theme1.xml" /><Relationship Id="rId6" Type="http://schemas.openxmlformats.org/officeDocument/2006/relationships/worksheet" Target="worksheets/sheet6.xml" /><Relationship Id="rId2" Type="http://schemas.openxmlformats.org/officeDocument/2006/relationships/worksheet" Target="worksheets/sheet2.xml" /><Relationship Id="rId3" Type="http://schemas.openxmlformats.org/officeDocument/2006/relationships/worksheet" Target="worksheets/sheet3.xml" /><Relationship Id="rId1" Type="http://schemas.openxmlformats.org/officeDocument/2006/relationships/worksheet" Target="worksheets/sheet1.xml" /><Relationship Id="rId4" Type="http://schemas.openxmlformats.org/officeDocument/2006/relationships/worksheet" Target="worksheets/sheet4.xml" /><Relationship Id="rId9"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K29"/>
  <sheetViews>
    <sheetView view="normal" tabSelected="1" workbookViewId="0">
      <selection pane="topLeft" activeCell="C35" sqref="C35"/>
    </sheetView>
  </sheetViews>
  <sheetFormatPr defaultRowHeight="12.75"/>
  <cols>
    <col min="1" max="1" width="9.140625" style="83" customWidth="1"/>
    <col min="2" max="2" width="37.5703125" style="35" customWidth="1"/>
    <col min="3" max="3" width="9.140625" style="31" customWidth="1"/>
    <col min="4" max="4" width="13.41796875" style="84" customWidth="1"/>
    <col min="5" max="16384" width="9.140625" style="31" customWidth="1"/>
  </cols>
  <sheetData>
    <row r="1" spans="1:4">
      <c r="A1" s="45" t="s">
        <v>126</v>
      </c>
      <c r="B1" s="29"/>
      <c r="C1" s="28"/>
      <c r="D1" s="19"/>
    </row>
    <row r="2" spans="1:4">
      <c r="A2" s="45"/>
      <c r="B2" s="29"/>
      <c r="C2" s="28"/>
      <c r="D2" s="19"/>
    </row>
    <row r="3" spans="1:4" ht="51">
      <c r="A3" s="19" t="s">
        <v>0</v>
      </c>
      <c r="B3" s="10" t="s">
        <v>1</v>
      </c>
      <c r="C3" s="19"/>
      <c r="D3" s="68" t="s">
        <v>301</v>
      </c>
    </row>
    <row r="4" spans="1:4">
      <c r="A4" s="19"/>
      <c r="B4" s="10"/>
      <c r="C4" s="19"/>
      <c r="D4" s="19"/>
    </row>
    <row r="5" spans="1:4" ht="38.25">
      <c r="A5" s="80" t="s">
        <v>2</v>
      </c>
      <c r="B5" s="57" t="s">
        <v>20</v>
      </c>
      <c r="C5" s="80"/>
      <c r="D5" s="63">
        <v>1489403.54</v>
      </c>
    </row>
    <row r="6" spans="1:4">
      <c r="A6" s="19"/>
      <c r="B6" s="10"/>
      <c r="C6" s="19"/>
      <c r="D6" s="19"/>
    </row>
    <row r="7" spans="1:11" ht="51">
      <c r="A7" s="81" t="s">
        <v>3</v>
      </c>
      <c r="B7" s="10" t="s">
        <v>4</v>
      </c>
      <c r="C7" s="19"/>
      <c r="D7" s="91">
        <f>3549529.92-(1006797.94+380033.42)</f>
        <v>2162698.56</v>
      </c>
      <c r="F7" s="82"/>
      <c r="G7" s="28"/>
      <c r="H7" s="28"/>
      <c r="I7" s="28"/>
      <c r="J7" s="28"/>
      <c r="K7" s="28"/>
    </row>
    <row r="8" spans="1:4">
      <c r="A8" s="19"/>
      <c r="B8" s="10"/>
      <c r="C8" s="19"/>
      <c r="D8" s="19"/>
    </row>
    <row r="9" spans="1:4" ht="51">
      <c r="A9" s="19" t="s">
        <v>5</v>
      </c>
      <c r="B9" s="10" t="s">
        <v>6</v>
      </c>
      <c r="C9" s="19"/>
      <c r="D9" s="19"/>
    </row>
    <row r="10" spans="1:4">
      <c r="A10" s="19"/>
      <c r="B10" s="10"/>
      <c r="C10" s="19"/>
      <c r="D10" s="19"/>
    </row>
    <row r="11" spans="1:4" ht="38.25">
      <c r="A11" s="19"/>
      <c r="B11" s="10" t="s">
        <v>7</v>
      </c>
      <c r="C11" s="19"/>
      <c r="D11" s="10" t="s">
        <v>302</v>
      </c>
    </row>
    <row r="12" spans="1:4">
      <c r="A12" s="19"/>
      <c r="B12" s="10"/>
      <c r="C12" s="19"/>
      <c r="D12" s="19"/>
    </row>
    <row r="13" spans="1:4" ht="51">
      <c r="A13" s="19"/>
      <c r="B13" s="10" t="s">
        <v>21</v>
      </c>
      <c r="C13" s="19"/>
      <c r="D13" s="19" t="s">
        <v>104</v>
      </c>
    </row>
    <row r="14" spans="1:4">
      <c r="A14" s="19"/>
      <c r="B14" s="10"/>
      <c r="C14" s="19"/>
      <c r="D14" s="19"/>
    </row>
    <row r="15" spans="1:4" ht="51">
      <c r="A15" s="81" t="s">
        <v>8</v>
      </c>
      <c r="B15" s="10" t="s">
        <v>9</v>
      </c>
      <c r="C15" s="19"/>
      <c r="D15" s="92">
        <v>1546195.19</v>
      </c>
    </row>
    <row r="16" spans="1:4">
      <c r="A16" s="19"/>
      <c r="B16" s="10"/>
      <c r="C16" s="19"/>
      <c r="D16" s="19"/>
    </row>
    <row r="17" spans="1:4" ht="51">
      <c r="A17" s="19" t="s">
        <v>10</v>
      </c>
      <c r="B17" s="10" t="s">
        <v>11</v>
      </c>
      <c r="C17" s="19"/>
      <c r="D17" s="92">
        <v>412116.49</v>
      </c>
    </row>
    <row r="18" spans="1:4">
      <c r="A18" s="19"/>
      <c r="B18" s="10"/>
      <c r="C18" s="19"/>
      <c r="D18" s="19"/>
    </row>
    <row r="19" spans="1:4" ht="89.25">
      <c r="A19" s="19" t="s">
        <v>12</v>
      </c>
      <c r="B19" s="10" t="s">
        <v>13</v>
      </c>
      <c r="C19" s="19"/>
      <c r="D19" s="10" t="s">
        <v>105</v>
      </c>
    </row>
    <row r="20" spans="1:4">
      <c r="A20" s="19"/>
      <c r="B20" s="10"/>
      <c r="C20" s="19"/>
      <c r="D20" s="19"/>
    </row>
    <row r="21" spans="1:4" ht="63.75">
      <c r="A21" s="19" t="s">
        <v>14</v>
      </c>
      <c r="B21" s="10" t="s">
        <v>22</v>
      </c>
      <c r="C21" s="19"/>
      <c r="D21" s="19"/>
    </row>
    <row r="22" spans="1:4">
      <c r="A22" s="19"/>
      <c r="B22" s="10"/>
      <c r="C22" s="19"/>
      <c r="D22" s="19"/>
    </row>
    <row r="23" spans="1:4" ht="38.25">
      <c r="A23" s="19"/>
      <c r="B23" s="10" t="s">
        <v>16</v>
      </c>
      <c r="C23" s="19"/>
      <c r="D23" s="10" t="s">
        <v>105</v>
      </c>
    </row>
    <row r="24" spans="1:4">
      <c r="A24" s="19"/>
      <c r="B24" s="10"/>
      <c r="C24" s="19"/>
      <c r="D24" s="19"/>
    </row>
    <row r="25" spans="1:4" ht="76.5">
      <c r="A25" s="19"/>
      <c r="B25" s="10" t="s">
        <v>15</v>
      </c>
      <c r="C25" s="19"/>
      <c r="D25" s="19" t="s">
        <v>104</v>
      </c>
    </row>
    <row r="26" spans="1:4">
      <c r="A26" s="19"/>
      <c r="B26" s="10"/>
      <c r="C26" s="19"/>
      <c r="D26" s="19"/>
    </row>
    <row r="27" spans="1:4" ht="63.75">
      <c r="A27" s="19"/>
      <c r="B27" s="10" t="s">
        <v>17</v>
      </c>
      <c r="C27" s="19"/>
      <c r="D27" s="19" t="s">
        <v>104</v>
      </c>
    </row>
    <row r="28" spans="1:4">
      <c r="A28" s="19"/>
      <c r="B28" s="10"/>
      <c r="C28" s="19"/>
      <c r="D28" s="19"/>
    </row>
    <row r="29" spans="1:4" ht="102">
      <c r="A29" s="19" t="s">
        <v>18</v>
      </c>
      <c r="B29" s="10" t="s">
        <v>19</v>
      </c>
      <c r="C29" s="19"/>
      <c r="D29" s="68" t="s">
        <v>306</v>
      </c>
    </row>
  </sheetData>
  <pageMargins left="0.7" right="0.7" top="0.75" bottom="0.75" header="0.3" footer="0.3"/>
  <pageSetup paperSize="9" orientation="portrait"/>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H28"/>
  <sheetViews>
    <sheetView zoomScale="90" view="normal" workbookViewId="0">
      <selection pane="topLeft" activeCell="E26" sqref="E26"/>
    </sheetView>
  </sheetViews>
  <sheetFormatPr defaultColWidth="9.140625" defaultRowHeight="12.75"/>
  <cols>
    <col min="1" max="1" width="11.41796875" style="7" customWidth="1"/>
    <col min="2" max="2" width="12" style="7" bestFit="1" customWidth="1"/>
    <col min="3" max="3" width="41.7109375" style="7" customWidth="1"/>
    <col min="4" max="4" width="13.41796875" style="7" customWidth="1"/>
    <col min="5" max="5" width="34.140625" style="7" customWidth="1"/>
    <col min="6" max="6" width="17" style="7" customWidth="1"/>
    <col min="7" max="7" width="20.41796875" style="6" bestFit="1" customWidth="1"/>
    <col min="8" max="8" width="25.84765625" style="7" customWidth="1"/>
    <col min="9" max="16384" width="9.140625" style="7" customWidth="1"/>
  </cols>
  <sheetData>
    <row r="1" spans="1:6">
      <c r="A1" s="19" t="s">
        <v>305</v>
      </c>
      <c r="B1" s="19"/>
      <c r="C1" s="19"/>
      <c r="D1" s="19"/>
      <c r="E1" s="5"/>
      <c r="F1" s="5"/>
    </row>
    <row r="2" spans="1:6">
      <c r="A2" s="5"/>
      <c r="B2" s="5"/>
      <c r="C2" s="5"/>
      <c r="D2" s="5"/>
      <c r="E2" s="5"/>
      <c r="F2" s="5"/>
    </row>
    <row r="3" spans="1:6" ht="25.5">
      <c r="A3" s="8" t="s">
        <v>37</v>
      </c>
      <c r="B3" s="8" t="s">
        <v>38</v>
      </c>
      <c r="C3" s="8" t="s">
        <v>33</v>
      </c>
      <c r="D3" s="8" t="s">
        <v>158</v>
      </c>
      <c r="E3" s="8" t="s">
        <v>159</v>
      </c>
      <c r="F3" s="8" t="s">
        <v>39</v>
      </c>
    </row>
    <row r="4" spans="1:8" ht="25.5">
      <c r="A4" s="1" t="s">
        <v>127</v>
      </c>
      <c r="B4" s="1" t="s">
        <v>36</v>
      </c>
      <c r="C4" s="17" t="s">
        <v>134</v>
      </c>
      <c r="D4" s="15">
        <v>20200187</v>
      </c>
      <c r="E4" s="8" t="s">
        <v>160</v>
      </c>
      <c r="F4" s="8" t="s">
        <v>106</v>
      </c>
      <c r="G4" s="9"/>
      <c r="H4" s="10"/>
    </row>
    <row r="5" spans="1:8" ht="25.5">
      <c r="A5" s="1" t="s">
        <v>128</v>
      </c>
      <c r="B5" s="1" t="s">
        <v>36</v>
      </c>
      <c r="C5" s="17" t="s">
        <v>135</v>
      </c>
      <c r="D5" s="15">
        <v>20201650</v>
      </c>
      <c r="E5" s="8" t="s">
        <v>161</v>
      </c>
      <c r="F5" s="8" t="s">
        <v>106</v>
      </c>
      <c r="H5" s="10"/>
    </row>
    <row r="6" spans="1:8" ht="76.5">
      <c r="A6" s="2" t="s">
        <v>129</v>
      </c>
      <c r="B6" s="2" t="s">
        <v>36</v>
      </c>
      <c r="C6" s="3" t="s">
        <v>136</v>
      </c>
      <c r="D6" s="16">
        <v>20181601</v>
      </c>
      <c r="E6" s="8" t="s">
        <v>290</v>
      </c>
      <c r="F6" s="8" t="s">
        <v>291</v>
      </c>
      <c r="H6" s="10"/>
    </row>
    <row r="7" spans="1:8" ht="25.5">
      <c r="A7" s="2" t="s">
        <v>130</v>
      </c>
      <c r="B7" s="2" t="s">
        <v>36</v>
      </c>
      <c r="C7" s="3" t="s">
        <v>137</v>
      </c>
      <c r="D7" s="16">
        <v>20200261</v>
      </c>
      <c r="E7" s="8" t="s">
        <v>292</v>
      </c>
      <c r="F7" s="8">
        <v>5</v>
      </c>
      <c r="H7" s="10"/>
    </row>
    <row r="8" spans="1:6">
      <c r="A8" s="2" t="s">
        <v>131</v>
      </c>
      <c r="B8" s="2" t="s">
        <v>43</v>
      </c>
      <c r="C8" s="3" t="s">
        <v>138</v>
      </c>
      <c r="D8" s="16">
        <v>20170104</v>
      </c>
      <c r="E8" s="8" t="s">
        <v>106</v>
      </c>
      <c r="F8" s="8" t="s">
        <v>106</v>
      </c>
    </row>
    <row r="9" spans="1:6" ht="25.5">
      <c r="A9" s="2" t="s">
        <v>132</v>
      </c>
      <c r="B9" s="2" t="s">
        <v>36</v>
      </c>
      <c r="C9" s="3" t="s">
        <v>139</v>
      </c>
      <c r="D9" s="16">
        <v>20200202</v>
      </c>
      <c r="E9" s="8" t="s">
        <v>293</v>
      </c>
      <c r="F9" s="8">
        <v>62</v>
      </c>
    </row>
    <row r="10" spans="1:6" ht="25.5">
      <c r="A10" s="2" t="s">
        <v>133</v>
      </c>
      <c r="B10" s="2" t="s">
        <v>36</v>
      </c>
      <c r="C10" s="3" t="s">
        <v>140</v>
      </c>
      <c r="D10" s="16">
        <v>20191920</v>
      </c>
      <c r="E10" s="8" t="s">
        <v>300</v>
      </c>
      <c r="F10" s="8">
        <v>11</v>
      </c>
    </row>
    <row r="11" spans="1:6" ht="25.5">
      <c r="A11" s="1" t="s">
        <v>141</v>
      </c>
      <c r="B11" s="1" t="s">
        <v>36</v>
      </c>
      <c r="C11" s="17" t="s">
        <v>147</v>
      </c>
      <c r="D11" s="15">
        <v>20202401</v>
      </c>
      <c r="E11" s="8" t="s">
        <v>294</v>
      </c>
      <c r="F11" s="8" t="s">
        <v>106</v>
      </c>
    </row>
    <row r="12" spans="1:6" ht="51">
      <c r="A12" s="1" t="s">
        <v>142</v>
      </c>
      <c r="B12" s="1" t="s">
        <v>43</v>
      </c>
      <c r="C12" s="17" t="s">
        <v>148</v>
      </c>
      <c r="D12" s="15">
        <v>20150726</v>
      </c>
      <c r="E12" s="8" t="s">
        <v>295</v>
      </c>
      <c r="F12" s="8" t="s">
        <v>106</v>
      </c>
    </row>
    <row r="13" spans="1:7" ht="51">
      <c r="A13" s="2" t="s">
        <v>143</v>
      </c>
      <c r="B13" s="2" t="s">
        <v>36</v>
      </c>
      <c r="C13" s="3" t="s">
        <v>149</v>
      </c>
      <c r="D13" s="16" t="s">
        <v>146</v>
      </c>
      <c r="E13" s="8" t="s">
        <v>296</v>
      </c>
      <c r="F13" s="8">
        <v>4</v>
      </c>
      <c r="G13" s="11"/>
    </row>
    <row r="14" spans="1:7" ht="25.5">
      <c r="A14" s="2" t="s">
        <v>144</v>
      </c>
      <c r="B14" s="2" t="s">
        <v>36</v>
      </c>
      <c r="C14" s="3" t="s">
        <v>150</v>
      </c>
      <c r="D14" s="2">
        <v>20200640</v>
      </c>
      <c r="E14" s="8" t="s">
        <v>297</v>
      </c>
      <c r="F14" s="8">
        <v>88</v>
      </c>
      <c r="G14" s="11"/>
    </row>
    <row r="15" spans="1:7" ht="25.5">
      <c r="A15" s="2" t="s">
        <v>145</v>
      </c>
      <c r="B15" s="2" t="s">
        <v>36</v>
      </c>
      <c r="C15" s="3" t="s">
        <v>151</v>
      </c>
      <c r="D15" s="2">
        <v>20201275</v>
      </c>
      <c r="E15" s="8" t="s">
        <v>298</v>
      </c>
      <c r="F15" s="8" t="s">
        <v>106</v>
      </c>
      <c r="G15" s="11"/>
    </row>
    <row r="16" spans="1:6" ht="25.5">
      <c r="A16" s="1" t="s">
        <v>152</v>
      </c>
      <c r="B16" s="1" t="s">
        <v>36</v>
      </c>
      <c r="C16" s="17" t="s">
        <v>154</v>
      </c>
      <c r="D16" s="8">
        <v>20210284</v>
      </c>
      <c r="E16" s="8" t="s">
        <v>106</v>
      </c>
      <c r="F16" s="8" t="s">
        <v>106</v>
      </c>
    </row>
    <row r="17" spans="1:7">
      <c r="A17" s="4" t="s">
        <v>153</v>
      </c>
      <c r="B17" s="2" t="s">
        <v>299</v>
      </c>
      <c r="C17" s="17" t="s">
        <v>155</v>
      </c>
      <c r="D17" s="8">
        <v>20210261</v>
      </c>
      <c r="E17" s="8" t="s">
        <v>106</v>
      </c>
      <c r="F17" s="8" t="s">
        <v>106</v>
      </c>
      <c r="G17" s="11"/>
    </row>
    <row r="18" spans="1:6">
      <c r="A18" s="12" t="s">
        <v>156</v>
      </c>
      <c r="B18" s="8" t="s">
        <v>43</v>
      </c>
      <c r="C18" s="18" t="s">
        <v>157</v>
      </c>
      <c r="D18" s="8">
        <v>20161483</v>
      </c>
      <c r="E18" s="8" t="s">
        <v>106</v>
      </c>
      <c r="F18" s="8" t="s">
        <v>106</v>
      </c>
    </row>
    <row r="19" spans="1:6" ht="13.5" thickBot="1">
      <c r="A19" s="76"/>
      <c r="B19" s="77"/>
      <c r="C19" s="77"/>
      <c r="D19" s="77"/>
      <c r="E19" s="78">
        <v>1922382.83</v>
      </c>
      <c r="F19" s="79">
        <v>315</v>
      </c>
    </row>
    <row r="20" spans="1:6" ht="13.5" thickTop="1">
      <c r="A20" s="5"/>
      <c r="B20" s="5"/>
      <c r="C20" s="5"/>
      <c r="D20" s="5"/>
      <c r="E20" s="5"/>
      <c r="F20" s="5"/>
    </row>
    <row r="21" spans="1:6">
      <c r="A21" s="5"/>
      <c r="B21" s="5"/>
      <c r="C21" s="5"/>
      <c r="D21" s="5"/>
      <c r="E21" s="5"/>
      <c r="F21" s="5"/>
    </row>
    <row r="22" spans="1:6">
      <c r="A22" s="5"/>
      <c r="B22" s="5"/>
      <c r="C22" s="5"/>
      <c r="D22" s="5"/>
      <c r="E22" s="5"/>
      <c r="F22" s="5"/>
    </row>
    <row r="23" spans="1:6" ht="57.75" customHeight="1">
      <c r="A23" s="11" t="s">
        <v>1</v>
      </c>
      <c r="B23" s="11"/>
      <c r="C23" s="11"/>
      <c r="D23" s="13">
        <v>1922382.83</v>
      </c>
      <c r="E23" s="14"/>
      <c r="F23" s="5"/>
    </row>
    <row r="24" spans="1:6">
      <c r="A24" s="5"/>
      <c r="B24" s="5"/>
      <c r="C24" s="5"/>
      <c r="D24" s="5"/>
      <c r="E24" s="5"/>
      <c r="F24" s="5"/>
    </row>
    <row r="25" spans="1:6">
      <c r="A25" s="5"/>
      <c r="B25" s="5"/>
      <c r="C25" s="5"/>
      <c r="D25" s="5"/>
      <c r="E25" s="5"/>
      <c r="F25" s="5"/>
    </row>
    <row r="26" spans="1:6" ht="64.5" customHeight="1">
      <c r="A26" s="11" t="s">
        <v>6</v>
      </c>
      <c r="B26" s="11"/>
      <c r="C26" s="11"/>
      <c r="D26" s="5"/>
      <c r="E26" s="5"/>
      <c r="F26" s="5"/>
    </row>
    <row r="27" spans="1:6">
      <c r="A27" s="11"/>
      <c r="B27" s="5"/>
      <c r="C27" s="5"/>
      <c r="D27" s="5"/>
      <c r="E27" s="5"/>
      <c r="F27" s="5"/>
    </row>
    <row r="28" spans="1:6" ht="41.25" customHeight="1">
      <c r="A28" s="11" t="s">
        <v>7</v>
      </c>
      <c r="B28" s="11"/>
      <c r="C28" s="11"/>
      <c r="D28" s="5">
        <v>315</v>
      </c>
      <c r="E28" s="5"/>
      <c r="F28" s="5"/>
    </row>
  </sheetData>
  <mergeCells count="4">
    <mergeCell ref="A23:C23"/>
    <mergeCell ref="A26:C26"/>
    <mergeCell ref="A28:C28"/>
    <mergeCell ref="A1:D1"/>
  </mergeCells>
  <pageMargins left="0.7" right="0.7" top="0.75" bottom="0.75" header="0.3" footer="0.3"/>
  <pageSetup paperSize="9" scale="64" orientation="portrait"/>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BL92"/>
  <sheetViews>
    <sheetView topLeftCell="A1" zoomScale="90" view="normal" workbookViewId="0">
      <pane xSplit="2" ySplit="1" topLeftCell="G79" activePane="bottomRight" state="frozen"/>
      <selection pane="bottomRight" activeCell="N96" sqref="N96"/>
    </sheetView>
  </sheetViews>
  <sheetFormatPr defaultRowHeight="12.75"/>
  <cols>
    <col min="1" max="1" width="12.84765625" style="31" customWidth="1"/>
    <col min="2" max="2" width="14.41796875" style="31" customWidth="1"/>
    <col min="3" max="3" width="11.84765625" style="74" bestFit="1" customWidth="1"/>
    <col min="4" max="4" width="12.5703125" style="31" customWidth="1"/>
    <col min="5" max="5" width="12" style="31" bestFit="1" customWidth="1"/>
    <col min="6" max="6" width="14.84765625" style="31" customWidth="1"/>
    <col min="7" max="7" width="15.41796875" style="31" customWidth="1"/>
    <col min="8" max="8" width="12" style="28" bestFit="1" customWidth="1"/>
    <col min="9" max="9" width="14.84765625" style="28" bestFit="1" customWidth="1"/>
    <col min="10" max="10" width="14" style="28" customWidth="1"/>
    <col min="11" max="12" width="14.84765625" style="28" bestFit="1" customWidth="1"/>
    <col min="13" max="13" width="16" style="28" customWidth="1"/>
    <col min="14" max="14" width="13.84765625" style="31" customWidth="1"/>
    <col min="15" max="16384" width="9.140625" style="31" customWidth="1"/>
  </cols>
  <sheetData>
    <row r="1" spans="1:64" s="28" customFormat="1" ht="51">
      <c r="A1" s="18" t="s">
        <v>26</v>
      </c>
      <c r="B1" s="18" t="s">
        <v>27</v>
      </c>
      <c r="C1" s="18" t="s">
        <v>28</v>
      </c>
      <c r="D1" s="18" t="s">
        <v>29</v>
      </c>
      <c r="E1" s="56" t="s">
        <v>23</v>
      </c>
      <c r="F1" s="18" t="s">
        <v>24</v>
      </c>
      <c r="G1" s="18" t="s">
        <v>289</v>
      </c>
      <c r="H1" s="56" t="s">
        <v>162</v>
      </c>
      <c r="I1" s="56" t="s">
        <v>107</v>
      </c>
      <c r="J1" s="56" t="s">
        <v>163</v>
      </c>
      <c r="K1" s="56" t="s">
        <v>164</v>
      </c>
      <c r="L1" s="56" t="s">
        <v>165</v>
      </c>
      <c r="M1" s="56" t="s">
        <v>25</v>
      </c>
      <c r="N1" s="18" t="s">
        <v>30</v>
      </c>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29"/>
    </row>
    <row r="2" spans="1:64" ht="25.5">
      <c r="A2" s="18" t="s">
        <v>166</v>
      </c>
      <c r="B2" s="18" t="s">
        <v>167</v>
      </c>
      <c r="C2" s="58">
        <v>42058</v>
      </c>
      <c r="D2" s="18">
        <v>20141392</v>
      </c>
      <c r="E2" s="56">
        <v>40555</v>
      </c>
      <c r="F2" s="18" t="s">
        <v>45</v>
      </c>
      <c r="G2" s="18" t="s">
        <v>46</v>
      </c>
      <c r="H2" s="56">
        <v>0</v>
      </c>
      <c r="I2" s="56">
        <v>0</v>
      </c>
      <c r="J2" s="56">
        <v>40555</v>
      </c>
      <c r="K2" s="56">
        <v>10566.5</v>
      </c>
      <c r="L2" s="56">
        <f>(I2+J2)-K2</f>
        <v>29988.5</v>
      </c>
      <c r="M2" s="56">
        <v>0</v>
      </c>
      <c r="N2" s="58">
        <v>46303</v>
      </c>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35"/>
    </row>
    <row r="3" spans="1:64" ht="25.5">
      <c r="A3" s="18" t="s">
        <v>166</v>
      </c>
      <c r="B3" s="18" t="s">
        <v>167</v>
      </c>
      <c r="C3" s="58">
        <v>42058</v>
      </c>
      <c r="D3" s="18">
        <v>20141392</v>
      </c>
      <c r="E3" s="56">
        <v>9232.12</v>
      </c>
      <c r="F3" s="18" t="s">
        <v>199</v>
      </c>
      <c r="G3" s="18" t="s">
        <v>81</v>
      </c>
      <c r="H3" s="56">
        <v>0</v>
      </c>
      <c r="I3" s="56">
        <v>0</v>
      </c>
      <c r="J3" s="56">
        <v>9232.12</v>
      </c>
      <c r="K3" s="56">
        <v>0</v>
      </c>
      <c r="L3" s="56">
        <f>(I3+J3)-K3</f>
        <v>9232.12</v>
      </c>
      <c r="M3" s="56">
        <v>0</v>
      </c>
      <c r="N3" s="58">
        <v>46303</v>
      </c>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35"/>
    </row>
    <row r="4" spans="1:64" ht="25.5">
      <c r="A4" s="18" t="s">
        <v>108</v>
      </c>
      <c r="B4" s="18" t="s">
        <v>168</v>
      </c>
      <c r="C4" s="58">
        <v>41596</v>
      </c>
      <c r="D4" s="18">
        <v>20130715</v>
      </c>
      <c r="E4" s="56">
        <v>23829</v>
      </c>
      <c r="F4" s="18" t="s">
        <v>45</v>
      </c>
      <c r="G4" s="18" t="s">
        <v>47</v>
      </c>
      <c r="H4" s="56">
        <v>0</v>
      </c>
      <c r="I4" s="56">
        <v>23829</v>
      </c>
      <c r="J4" s="56">
        <v>0</v>
      </c>
      <c r="K4" s="56">
        <v>0</v>
      </c>
      <c r="L4" s="56">
        <f>(I4+J4)-K4</f>
        <v>23829</v>
      </c>
      <c r="M4" s="56">
        <v>0</v>
      </c>
      <c r="N4" s="58">
        <v>46385</v>
      </c>
      <c r="O4" s="59"/>
      <c r="P4" s="60"/>
      <c r="Q4" s="60"/>
      <c r="R4" s="60"/>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35"/>
    </row>
    <row r="5" spans="1:64" ht="25.5">
      <c r="A5" s="18" t="s">
        <v>108</v>
      </c>
      <c r="B5" s="18" t="s">
        <v>169</v>
      </c>
      <c r="C5" s="58">
        <v>42468</v>
      </c>
      <c r="D5" s="18">
        <v>20142017</v>
      </c>
      <c r="E5" s="56">
        <v>1252.36</v>
      </c>
      <c r="F5" s="18" t="s">
        <v>45</v>
      </c>
      <c r="G5" s="18" t="s">
        <v>46</v>
      </c>
      <c r="H5" s="56">
        <v>0</v>
      </c>
      <c r="I5" s="56">
        <v>0</v>
      </c>
      <c r="J5" s="56">
        <v>1252.36</v>
      </c>
      <c r="K5" s="56">
        <v>0</v>
      </c>
      <c r="L5" s="56">
        <f>(I5+J5)-K5</f>
        <v>1252.36</v>
      </c>
      <c r="M5" s="56">
        <v>0</v>
      </c>
      <c r="N5" s="58">
        <v>46139</v>
      </c>
      <c r="O5" s="59"/>
      <c r="P5" s="60"/>
      <c r="Q5" s="60"/>
      <c r="R5" s="60"/>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35"/>
    </row>
    <row r="6" spans="1:64" ht="25.5">
      <c r="A6" s="18" t="s">
        <v>108</v>
      </c>
      <c r="B6" s="18" t="s">
        <v>169</v>
      </c>
      <c r="C6" s="58">
        <v>42468</v>
      </c>
      <c r="D6" s="18">
        <v>20142017</v>
      </c>
      <c r="E6" s="56">
        <v>10925.84</v>
      </c>
      <c r="F6" s="18" t="s">
        <v>199</v>
      </c>
      <c r="G6" s="18" t="s">
        <v>81</v>
      </c>
      <c r="H6" s="56">
        <v>0</v>
      </c>
      <c r="I6" s="56">
        <v>0</v>
      </c>
      <c r="J6" s="56">
        <v>10925.84</v>
      </c>
      <c r="K6" s="56">
        <v>0</v>
      </c>
      <c r="L6" s="56">
        <f>(I6+J6)-K6</f>
        <v>10925.84</v>
      </c>
      <c r="M6" s="56">
        <v>0</v>
      </c>
      <c r="N6" s="58">
        <v>46139</v>
      </c>
      <c r="O6" s="59"/>
      <c r="P6" s="60"/>
      <c r="Q6" s="60"/>
      <c r="R6" s="60"/>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35"/>
    </row>
    <row r="7" spans="1:64" s="28" customFormat="1" ht="25.5">
      <c r="A7" s="18" t="s">
        <v>44</v>
      </c>
      <c r="B7" s="18" t="s">
        <v>170</v>
      </c>
      <c r="C7" s="58">
        <v>39279</v>
      </c>
      <c r="D7" s="18">
        <v>20061108</v>
      </c>
      <c r="E7" s="56">
        <v>42442.18</v>
      </c>
      <c r="F7" s="18" t="s">
        <v>45</v>
      </c>
      <c r="G7" s="18" t="s">
        <v>46</v>
      </c>
      <c r="H7" s="56">
        <v>34799.52</v>
      </c>
      <c r="I7" s="56">
        <v>7642.66</v>
      </c>
      <c r="J7" s="56">
        <v>0</v>
      </c>
      <c r="K7" s="56">
        <v>0</v>
      </c>
      <c r="L7" s="56">
        <f>(I7+J7)-K7</f>
        <v>7642.66</v>
      </c>
      <c r="M7" s="56">
        <v>0</v>
      </c>
      <c r="N7" s="58" t="s">
        <v>106</v>
      </c>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29"/>
    </row>
    <row r="8" spans="1:64" s="28" customFormat="1" ht="25.5">
      <c r="A8" s="18" t="s">
        <v>44</v>
      </c>
      <c r="B8" s="18" t="s">
        <v>171</v>
      </c>
      <c r="C8" s="58">
        <v>40674</v>
      </c>
      <c r="D8" s="18">
        <v>20100438</v>
      </c>
      <c r="E8" s="56">
        <v>22601.44</v>
      </c>
      <c r="F8" s="18" t="s">
        <v>45</v>
      </c>
      <c r="G8" s="18" t="s">
        <v>46</v>
      </c>
      <c r="H8" s="56">
        <v>0</v>
      </c>
      <c r="I8" s="56">
        <v>22601.44</v>
      </c>
      <c r="J8" s="56">
        <v>0</v>
      </c>
      <c r="K8" s="56">
        <v>0</v>
      </c>
      <c r="L8" s="56">
        <f>(I8+J8)-K8</f>
        <v>22601.44</v>
      </c>
      <c r="M8" s="56">
        <v>0</v>
      </c>
      <c r="N8" s="58" t="s">
        <v>106</v>
      </c>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29"/>
    </row>
    <row r="9" spans="1:64" s="28" customFormat="1" ht="25.5">
      <c r="A9" s="18" t="s">
        <v>44</v>
      </c>
      <c r="B9" s="18" t="s">
        <v>171</v>
      </c>
      <c r="C9" s="58">
        <v>41060</v>
      </c>
      <c r="D9" s="18">
        <v>20111714</v>
      </c>
      <c r="E9" s="56">
        <v>7722</v>
      </c>
      <c r="F9" s="18" t="s">
        <v>45</v>
      </c>
      <c r="G9" s="18" t="s">
        <v>46</v>
      </c>
      <c r="H9" s="56">
        <v>5708</v>
      </c>
      <c r="I9" s="56">
        <v>2014</v>
      </c>
      <c r="J9" s="56">
        <v>0</v>
      </c>
      <c r="K9" s="56">
        <v>0</v>
      </c>
      <c r="L9" s="56">
        <f>(I9+J9)-K9</f>
        <v>2014</v>
      </c>
      <c r="M9" s="56">
        <v>0</v>
      </c>
      <c r="N9" s="18" t="s">
        <v>106</v>
      </c>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29"/>
    </row>
    <row r="10" spans="1:64" s="28" customFormat="1" ht="25.5">
      <c r="A10" s="18" t="s">
        <v>44</v>
      </c>
      <c r="B10" s="18" t="s">
        <v>172</v>
      </c>
      <c r="C10" s="58">
        <v>42214</v>
      </c>
      <c r="D10" s="18">
        <v>20141710</v>
      </c>
      <c r="E10" s="56">
        <v>26500</v>
      </c>
      <c r="F10" s="18" t="s">
        <v>45</v>
      </c>
      <c r="G10" s="18" t="s">
        <v>46</v>
      </c>
      <c r="H10" s="56">
        <v>0</v>
      </c>
      <c r="I10" s="56">
        <v>26500</v>
      </c>
      <c r="J10" s="56">
        <v>0</v>
      </c>
      <c r="K10" s="56">
        <v>0</v>
      </c>
      <c r="L10" s="56">
        <f>(I10+J10)-K10</f>
        <v>26500</v>
      </c>
      <c r="M10" s="56">
        <v>0</v>
      </c>
      <c r="N10" s="58">
        <v>46803</v>
      </c>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29"/>
    </row>
    <row r="11" spans="1:64" s="28" customFormat="1" ht="25.5">
      <c r="A11" s="18" t="s">
        <v>44</v>
      </c>
      <c r="B11" s="18" t="s">
        <v>172</v>
      </c>
      <c r="C11" s="58">
        <v>42214</v>
      </c>
      <c r="D11" s="18">
        <v>20141710</v>
      </c>
      <c r="E11" s="56">
        <v>32388.89</v>
      </c>
      <c r="F11" s="18" t="s">
        <v>199</v>
      </c>
      <c r="G11" s="62" t="s">
        <v>81</v>
      </c>
      <c r="H11" s="56">
        <v>32213.65</v>
      </c>
      <c r="I11" s="56">
        <v>175.24</v>
      </c>
      <c r="J11" s="56">
        <v>0</v>
      </c>
      <c r="K11" s="56">
        <v>0</v>
      </c>
      <c r="L11" s="56">
        <f>(I11+J11)-K11</f>
        <v>175.24</v>
      </c>
      <c r="M11" s="56">
        <v>175.24</v>
      </c>
      <c r="N11" s="58">
        <v>46803</v>
      </c>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29"/>
    </row>
    <row r="12" spans="1:64" s="28" customFormat="1" ht="25.5">
      <c r="A12" s="18" t="s">
        <v>44</v>
      </c>
      <c r="B12" s="18" t="s">
        <v>173</v>
      </c>
      <c r="C12" s="58">
        <v>42343</v>
      </c>
      <c r="D12" s="18">
        <v>20140714</v>
      </c>
      <c r="E12" s="56">
        <v>52119.88</v>
      </c>
      <c r="F12" s="18" t="s">
        <v>45</v>
      </c>
      <c r="G12" s="18" t="s">
        <v>47</v>
      </c>
      <c r="H12" s="56">
        <v>0</v>
      </c>
      <c r="I12" s="56">
        <v>52119.88</v>
      </c>
      <c r="J12" s="56">
        <v>0</v>
      </c>
      <c r="K12" s="56">
        <v>0</v>
      </c>
      <c r="L12" s="56">
        <f>(I12+J12)-K12</f>
        <v>52119.88</v>
      </c>
      <c r="M12" s="56">
        <v>0</v>
      </c>
      <c r="N12" s="58">
        <v>45447</v>
      </c>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4"/>
    </row>
    <row r="13" spans="1:64" s="28" customFormat="1" ht="25.5">
      <c r="A13" s="18" t="s">
        <v>44</v>
      </c>
      <c r="B13" s="18" t="s">
        <v>174</v>
      </c>
      <c r="C13" s="58">
        <v>42773</v>
      </c>
      <c r="D13" s="18">
        <v>20161577</v>
      </c>
      <c r="E13" s="56">
        <v>10731.42</v>
      </c>
      <c r="F13" s="18" t="s">
        <v>45</v>
      </c>
      <c r="G13" s="18" t="s">
        <v>80</v>
      </c>
      <c r="H13" s="56">
        <v>3815.96</v>
      </c>
      <c r="I13" s="56">
        <v>6915.46</v>
      </c>
      <c r="J13" s="65">
        <v>0</v>
      </c>
      <c r="K13" s="56">
        <v>0</v>
      </c>
      <c r="L13" s="56">
        <f>(I13+J13)-K13</f>
        <v>6915.46</v>
      </c>
      <c r="M13" s="56">
        <v>0</v>
      </c>
      <c r="N13" s="58" t="s">
        <v>106</v>
      </c>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29"/>
    </row>
    <row r="14" spans="1:64" s="28" customFormat="1" ht="25.5">
      <c r="A14" s="18" t="s">
        <v>44</v>
      </c>
      <c r="B14" s="18" t="s">
        <v>174</v>
      </c>
      <c r="C14" s="58">
        <v>42773</v>
      </c>
      <c r="D14" s="18">
        <v>20161577</v>
      </c>
      <c r="E14" s="56">
        <v>489.98</v>
      </c>
      <c r="F14" s="18" t="s">
        <v>45</v>
      </c>
      <c r="G14" s="18" t="s">
        <v>48</v>
      </c>
      <c r="H14" s="56">
        <v>0</v>
      </c>
      <c r="I14" s="56">
        <v>489.98</v>
      </c>
      <c r="J14" s="56">
        <v>0</v>
      </c>
      <c r="K14" s="56">
        <v>0</v>
      </c>
      <c r="L14" s="56">
        <f>(I14+J14)-K14</f>
        <v>489.98</v>
      </c>
      <c r="M14" s="56">
        <v>0</v>
      </c>
      <c r="N14" s="18" t="s">
        <v>106</v>
      </c>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29"/>
    </row>
    <row r="15" spans="1:64" s="28" customFormat="1" ht="25.5">
      <c r="A15" s="18" t="s">
        <v>44</v>
      </c>
      <c r="B15" s="18" t="s">
        <v>174</v>
      </c>
      <c r="C15" s="58">
        <v>42773</v>
      </c>
      <c r="D15" s="18">
        <v>20161577</v>
      </c>
      <c r="E15" s="56">
        <v>16314.63</v>
      </c>
      <c r="F15" s="18" t="s">
        <v>199</v>
      </c>
      <c r="G15" s="62" t="s">
        <v>81</v>
      </c>
      <c r="H15" s="56">
        <v>16314</v>
      </c>
      <c r="I15" s="56">
        <v>0.63</v>
      </c>
      <c r="J15" s="56">
        <v>0</v>
      </c>
      <c r="K15" s="56">
        <v>0</v>
      </c>
      <c r="L15" s="56">
        <f>(I15+J15)-K15</f>
        <v>0.63</v>
      </c>
      <c r="M15" s="56">
        <v>0.63</v>
      </c>
      <c r="N15" s="18" t="s">
        <v>106</v>
      </c>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29"/>
    </row>
    <row r="16" spans="1:64" s="28" customFormat="1" ht="38.25">
      <c r="A16" s="18" t="s">
        <v>44</v>
      </c>
      <c r="B16" s="18" t="s">
        <v>118</v>
      </c>
      <c r="C16" s="58">
        <v>43074</v>
      </c>
      <c r="D16" s="18">
        <v>20171081</v>
      </c>
      <c r="E16" s="56">
        <v>13562.14</v>
      </c>
      <c r="F16" s="18" t="s">
        <v>45</v>
      </c>
      <c r="G16" s="18" t="s">
        <v>119</v>
      </c>
      <c r="H16" s="56">
        <v>0</v>
      </c>
      <c r="I16" s="56">
        <v>13562.14</v>
      </c>
      <c r="J16" s="56">
        <v>0</v>
      </c>
      <c r="K16" s="56">
        <v>0</v>
      </c>
      <c r="L16" s="56">
        <f>(I16+J16)-K16</f>
        <v>13562.14</v>
      </c>
      <c r="M16" s="56">
        <v>0</v>
      </c>
      <c r="N16" s="58">
        <v>46254</v>
      </c>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29"/>
    </row>
    <row r="17" spans="1:64" s="28" customFormat="1" ht="25.5">
      <c r="A17" s="18" t="s">
        <v>44</v>
      </c>
      <c r="B17" s="18" t="s">
        <v>118</v>
      </c>
      <c r="C17" s="58">
        <v>43074</v>
      </c>
      <c r="D17" s="18">
        <v>20171081</v>
      </c>
      <c r="E17" s="56">
        <v>16562.8</v>
      </c>
      <c r="F17" s="18" t="s">
        <v>199</v>
      </c>
      <c r="G17" s="18" t="s">
        <v>81</v>
      </c>
      <c r="H17" s="56">
        <v>0</v>
      </c>
      <c r="I17" s="56">
        <v>16562.8</v>
      </c>
      <c r="J17" s="56">
        <v>0</v>
      </c>
      <c r="K17" s="56">
        <v>0</v>
      </c>
      <c r="L17" s="56">
        <f>(I17+J17)-K17</f>
        <v>16562.8</v>
      </c>
      <c r="M17" s="56">
        <v>16562.8</v>
      </c>
      <c r="N17" s="58">
        <v>46254</v>
      </c>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29"/>
    </row>
    <row r="18" spans="1:64" s="28" customFormat="1" ht="25.5">
      <c r="A18" s="18" t="s">
        <v>44</v>
      </c>
      <c r="B18" s="18" t="s">
        <v>175</v>
      </c>
      <c r="C18" s="58">
        <v>42046</v>
      </c>
      <c r="D18" s="18">
        <v>20140968</v>
      </c>
      <c r="E18" s="56">
        <v>79427.9</v>
      </c>
      <c r="F18" s="18" t="s">
        <v>45</v>
      </c>
      <c r="G18" s="62" t="s">
        <v>46</v>
      </c>
      <c r="H18" s="56">
        <v>0</v>
      </c>
      <c r="I18" s="56">
        <v>0</v>
      </c>
      <c r="J18" s="56">
        <v>79427.9</v>
      </c>
      <c r="K18" s="56">
        <v>0</v>
      </c>
      <c r="L18" s="56">
        <f>(I18+J18)-K18</f>
        <v>79427.9</v>
      </c>
      <c r="M18" s="56">
        <v>0</v>
      </c>
      <c r="N18" s="58" t="s">
        <v>106</v>
      </c>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29"/>
    </row>
    <row r="19" spans="1:64" s="28" customFormat="1" ht="25.5">
      <c r="A19" s="18" t="s">
        <v>200</v>
      </c>
      <c r="B19" s="18" t="s">
        <v>175</v>
      </c>
      <c r="C19" s="58">
        <v>42046</v>
      </c>
      <c r="D19" s="18">
        <v>20140968</v>
      </c>
      <c r="E19" s="56">
        <v>96795.38</v>
      </c>
      <c r="F19" s="18" t="s">
        <v>199</v>
      </c>
      <c r="G19" s="62" t="s">
        <v>81</v>
      </c>
      <c r="H19" s="56">
        <v>0</v>
      </c>
      <c r="I19" s="56">
        <v>0</v>
      </c>
      <c r="J19" s="56">
        <v>96795.38</v>
      </c>
      <c r="K19" s="56">
        <v>0</v>
      </c>
      <c r="L19" s="56">
        <f>(I19+J19)-K19</f>
        <v>96795.38</v>
      </c>
      <c r="M19" s="56">
        <v>0</v>
      </c>
      <c r="N19" s="58" t="s">
        <v>106</v>
      </c>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29"/>
    </row>
    <row r="20" spans="1:64" s="28" customFormat="1" ht="25.5">
      <c r="A20" s="18" t="s">
        <v>44</v>
      </c>
      <c r="B20" s="18" t="s">
        <v>176</v>
      </c>
      <c r="C20" s="58">
        <v>41564</v>
      </c>
      <c r="D20" s="18">
        <v>20130296</v>
      </c>
      <c r="E20" s="56">
        <v>35000</v>
      </c>
      <c r="F20" s="18" t="s">
        <v>45</v>
      </c>
      <c r="G20" s="62" t="s">
        <v>47</v>
      </c>
      <c r="H20" s="56">
        <v>0</v>
      </c>
      <c r="I20" s="56">
        <v>0</v>
      </c>
      <c r="J20" s="56">
        <v>35000</v>
      </c>
      <c r="K20" s="56">
        <v>0</v>
      </c>
      <c r="L20" s="56">
        <f>(I20+J20)-K20</f>
        <v>35000</v>
      </c>
      <c r="M20" s="56">
        <v>0</v>
      </c>
      <c r="N20" s="58" t="s">
        <v>106</v>
      </c>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29"/>
    </row>
    <row r="21" spans="1:64" s="28" customFormat="1" ht="25.5">
      <c r="A21" s="18" t="s">
        <v>44</v>
      </c>
      <c r="B21" s="18" t="s">
        <v>177</v>
      </c>
      <c r="C21" s="58">
        <v>43819</v>
      </c>
      <c r="D21" s="18">
        <v>20190844</v>
      </c>
      <c r="E21" s="56">
        <v>3958.98</v>
      </c>
      <c r="F21" s="18" t="s">
        <v>45</v>
      </c>
      <c r="G21" s="62" t="s">
        <v>47</v>
      </c>
      <c r="H21" s="56">
        <v>0</v>
      </c>
      <c r="I21" s="56">
        <v>0</v>
      </c>
      <c r="J21" s="56">
        <v>3958.98</v>
      </c>
      <c r="K21" s="56">
        <v>0</v>
      </c>
      <c r="L21" s="56">
        <f>(I21+J21)-K21</f>
        <v>3958.98</v>
      </c>
      <c r="M21" s="56">
        <v>0</v>
      </c>
      <c r="N21" s="58">
        <v>46366</v>
      </c>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29"/>
    </row>
    <row r="22" spans="1:64" s="28" customFormat="1" ht="25.5">
      <c r="A22" s="18" t="s">
        <v>44</v>
      </c>
      <c r="B22" s="18" t="s">
        <v>177</v>
      </c>
      <c r="C22" s="58">
        <v>43819</v>
      </c>
      <c r="D22" s="18">
        <v>20190844</v>
      </c>
      <c r="E22" s="56">
        <v>19563.39</v>
      </c>
      <c r="F22" s="18" t="s">
        <v>45</v>
      </c>
      <c r="G22" s="62" t="s">
        <v>80</v>
      </c>
      <c r="H22" s="56">
        <v>0</v>
      </c>
      <c r="I22" s="56">
        <v>0</v>
      </c>
      <c r="J22" s="56">
        <v>19563.39</v>
      </c>
      <c r="K22" s="56">
        <v>0</v>
      </c>
      <c r="L22" s="56">
        <f>(I22+J22)-K22</f>
        <v>19563.39</v>
      </c>
      <c r="M22" s="56">
        <v>0</v>
      </c>
      <c r="N22" s="58">
        <v>46366</v>
      </c>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29"/>
    </row>
    <row r="23" spans="1:64" s="28" customFormat="1" ht="25.5">
      <c r="A23" s="18" t="s">
        <v>44</v>
      </c>
      <c r="B23" s="18" t="s">
        <v>177</v>
      </c>
      <c r="C23" s="58">
        <v>43819</v>
      </c>
      <c r="D23" s="18">
        <v>20190844</v>
      </c>
      <c r="E23" s="56">
        <v>890.8</v>
      </c>
      <c r="F23" s="18" t="s">
        <v>45</v>
      </c>
      <c r="G23" s="62" t="s">
        <v>48</v>
      </c>
      <c r="H23" s="56">
        <v>0</v>
      </c>
      <c r="I23" s="56">
        <v>0</v>
      </c>
      <c r="J23" s="56">
        <v>890.8</v>
      </c>
      <c r="K23" s="56">
        <v>0</v>
      </c>
      <c r="L23" s="56">
        <f>(I23+J23)-K23</f>
        <v>890.8</v>
      </c>
      <c r="M23" s="56">
        <v>0</v>
      </c>
      <c r="N23" s="58">
        <v>46366</v>
      </c>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29"/>
    </row>
    <row r="24" spans="1:64" s="28" customFormat="1" ht="25.5">
      <c r="A24" s="18" t="s">
        <v>44</v>
      </c>
      <c r="B24" s="18" t="s">
        <v>177</v>
      </c>
      <c r="C24" s="58">
        <v>43819</v>
      </c>
      <c r="D24" s="18">
        <v>20190844</v>
      </c>
      <c r="E24" s="56">
        <v>29763.48</v>
      </c>
      <c r="F24" s="18" t="s">
        <v>199</v>
      </c>
      <c r="G24" s="62" t="s">
        <v>81</v>
      </c>
      <c r="H24" s="56">
        <v>0</v>
      </c>
      <c r="I24" s="56">
        <v>0</v>
      </c>
      <c r="J24" s="56">
        <v>29763.48</v>
      </c>
      <c r="K24" s="56">
        <v>0</v>
      </c>
      <c r="L24" s="56">
        <f>(I24+J24)-K24</f>
        <v>29763.48</v>
      </c>
      <c r="M24" s="56">
        <v>3531.28</v>
      </c>
      <c r="N24" s="58">
        <v>48192</v>
      </c>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29"/>
    </row>
    <row r="25" spans="1:64" s="28" customFormat="1" ht="25.5">
      <c r="A25" s="18" t="s">
        <v>49</v>
      </c>
      <c r="B25" s="18" t="s">
        <v>50</v>
      </c>
      <c r="C25" s="58">
        <v>41453</v>
      </c>
      <c r="D25" s="18">
        <v>20121638</v>
      </c>
      <c r="E25" s="56">
        <v>419205.39</v>
      </c>
      <c r="F25" s="18" t="s">
        <v>45</v>
      </c>
      <c r="G25" s="18" t="s">
        <v>46</v>
      </c>
      <c r="H25" s="56">
        <v>51772.6</v>
      </c>
      <c r="I25" s="56">
        <v>367432.79</v>
      </c>
      <c r="J25" s="56">
        <v>0</v>
      </c>
      <c r="K25" s="56">
        <v>158032.38</v>
      </c>
      <c r="L25" s="56">
        <f>(I25+J25)-K25</f>
        <v>209400.40999999997</v>
      </c>
      <c r="M25" s="56">
        <f>L25</f>
        <v>209400.40999999997</v>
      </c>
      <c r="N25" s="58">
        <v>46224</v>
      </c>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0"/>
      <c r="AY25" s="63"/>
      <c r="AZ25" s="63"/>
      <c r="BA25" s="63"/>
      <c r="BB25" s="63"/>
      <c r="BC25" s="63"/>
      <c r="BD25" s="63"/>
      <c r="BE25" s="60"/>
      <c r="BF25" s="63"/>
      <c r="BG25" s="63"/>
      <c r="BH25" s="63"/>
      <c r="BI25" s="63"/>
      <c r="BJ25" s="63"/>
      <c r="BK25" s="63"/>
      <c r="BL25" s="64"/>
    </row>
    <row r="26" spans="1:64" s="28" customFormat="1" ht="38.25">
      <c r="A26" s="18" t="s">
        <v>49</v>
      </c>
      <c r="B26" s="18" t="s">
        <v>52</v>
      </c>
      <c r="C26" s="58">
        <v>41253</v>
      </c>
      <c r="D26" s="18">
        <v>20120167</v>
      </c>
      <c r="E26" s="56">
        <v>376617.97</v>
      </c>
      <c r="F26" s="18" t="s">
        <v>45</v>
      </c>
      <c r="G26" s="18" t="s">
        <v>46</v>
      </c>
      <c r="H26" s="56">
        <v>0</v>
      </c>
      <c r="I26" s="56">
        <v>376617.97</v>
      </c>
      <c r="J26" s="56">
        <v>0</v>
      </c>
      <c r="K26" s="56">
        <v>0</v>
      </c>
      <c r="L26" s="56">
        <f>(I26+J26)-K26</f>
        <v>376617.97</v>
      </c>
      <c r="M26" s="66">
        <f>L26</f>
        <v>376617.97</v>
      </c>
      <c r="N26" s="67">
        <v>46301</v>
      </c>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0"/>
      <c r="AY26" s="63"/>
      <c r="AZ26" s="63"/>
      <c r="BA26" s="63"/>
      <c r="BB26" s="63"/>
      <c r="BC26" s="63"/>
      <c r="BD26" s="63"/>
      <c r="BE26" s="60"/>
      <c r="BF26" s="63"/>
      <c r="BG26" s="63"/>
      <c r="BH26" s="63"/>
      <c r="BI26" s="63"/>
      <c r="BJ26" s="63"/>
      <c r="BK26" s="63"/>
      <c r="BL26" s="64"/>
    </row>
    <row r="27" spans="1:64" s="28" customFormat="1" ht="25.5">
      <c r="A27" s="18" t="s">
        <v>49</v>
      </c>
      <c r="B27" s="18" t="s">
        <v>178</v>
      </c>
      <c r="C27" s="58">
        <v>43165</v>
      </c>
      <c r="D27" s="18">
        <v>20161483</v>
      </c>
      <c r="E27" s="56">
        <v>455763.3</v>
      </c>
      <c r="F27" s="18" t="s">
        <v>45</v>
      </c>
      <c r="G27" s="18" t="s">
        <v>179</v>
      </c>
      <c r="H27" s="56">
        <v>0</v>
      </c>
      <c r="I27" s="56">
        <v>0</v>
      </c>
      <c r="J27" s="56">
        <v>455763.3</v>
      </c>
      <c r="K27" s="56">
        <v>0</v>
      </c>
      <c r="L27" s="56">
        <f>(I27+J27)-K27</f>
        <v>455763.3</v>
      </c>
      <c r="M27" s="66">
        <f>L27</f>
        <v>455763.3</v>
      </c>
      <c r="N27" s="67">
        <v>46175</v>
      </c>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0"/>
      <c r="AY27" s="63"/>
      <c r="AZ27" s="63"/>
      <c r="BA27" s="63"/>
      <c r="BB27" s="63"/>
      <c r="BC27" s="63"/>
      <c r="BD27" s="63"/>
      <c r="BE27" s="60"/>
      <c r="BF27" s="63"/>
      <c r="BG27" s="63"/>
      <c r="BH27" s="63"/>
      <c r="BI27" s="63"/>
      <c r="BJ27" s="63"/>
      <c r="BK27" s="63"/>
      <c r="BL27" s="64"/>
    </row>
    <row r="28" spans="1:64" s="28" customFormat="1" ht="25.5">
      <c r="A28" s="18" t="s">
        <v>109</v>
      </c>
      <c r="B28" s="18" t="s">
        <v>204</v>
      </c>
      <c r="C28" s="58">
        <v>44169</v>
      </c>
      <c r="D28" s="18">
        <v>20200036</v>
      </c>
      <c r="E28" s="56">
        <v>2038.64</v>
      </c>
      <c r="F28" s="18" t="s">
        <v>45</v>
      </c>
      <c r="G28" s="18" t="s">
        <v>46</v>
      </c>
      <c r="H28" s="56">
        <v>0</v>
      </c>
      <c r="I28" s="56">
        <v>12579.43</v>
      </c>
      <c r="J28" s="56">
        <v>0</v>
      </c>
      <c r="K28" s="56">
        <v>0</v>
      </c>
      <c r="L28" s="56">
        <f>(I28+J28)-K28</f>
        <v>12579.43</v>
      </c>
      <c r="M28" s="56">
        <v>0</v>
      </c>
      <c r="N28" s="58">
        <v>47810</v>
      </c>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0"/>
      <c r="AY28" s="63"/>
      <c r="AZ28" s="63"/>
      <c r="BA28" s="63"/>
      <c r="BB28" s="63"/>
      <c r="BC28" s="63"/>
      <c r="BD28" s="63"/>
      <c r="BE28" s="60"/>
      <c r="BF28" s="63"/>
      <c r="BG28" s="63"/>
      <c r="BH28" s="63"/>
      <c r="BI28" s="63"/>
      <c r="BJ28" s="63"/>
      <c r="BK28" s="63"/>
      <c r="BL28" s="64"/>
    </row>
    <row r="29" spans="1:64" s="28" customFormat="1" ht="25.5">
      <c r="A29" s="18" t="s">
        <v>109</v>
      </c>
      <c r="B29" s="18" t="s">
        <v>204</v>
      </c>
      <c r="C29" s="58">
        <v>44169</v>
      </c>
      <c r="D29" s="18">
        <v>20200036</v>
      </c>
      <c r="E29" s="56">
        <v>15330.6</v>
      </c>
      <c r="F29" s="18" t="s">
        <v>199</v>
      </c>
      <c r="G29" s="62" t="s">
        <v>81</v>
      </c>
      <c r="H29" s="56">
        <v>0</v>
      </c>
      <c r="I29" s="56">
        <v>15330.6</v>
      </c>
      <c r="J29" s="56">
        <v>0</v>
      </c>
      <c r="K29" s="56">
        <v>0</v>
      </c>
      <c r="L29" s="56">
        <f>(I29+J29)-K29</f>
        <v>15330.6</v>
      </c>
      <c r="M29" s="56">
        <v>0</v>
      </c>
      <c r="N29" s="58">
        <v>47810</v>
      </c>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0"/>
      <c r="AY29" s="63"/>
      <c r="AZ29" s="63"/>
      <c r="BA29" s="63"/>
      <c r="BB29" s="63"/>
      <c r="BC29" s="63"/>
      <c r="BD29" s="63"/>
      <c r="BE29" s="60"/>
      <c r="BF29" s="63"/>
      <c r="BG29" s="63"/>
      <c r="BH29" s="63"/>
      <c r="BI29" s="63"/>
      <c r="BJ29" s="63"/>
      <c r="BK29" s="63"/>
      <c r="BL29" s="64"/>
    </row>
    <row r="30" spans="1:64" s="28" customFormat="1" ht="25.5">
      <c r="A30" s="18" t="s">
        <v>180</v>
      </c>
      <c r="B30" s="18" t="s">
        <v>181</v>
      </c>
      <c r="C30" s="58">
        <v>43397</v>
      </c>
      <c r="D30" s="18">
        <v>20180598</v>
      </c>
      <c r="E30" s="56">
        <v>16242.05</v>
      </c>
      <c r="F30" s="18" t="s">
        <v>45</v>
      </c>
      <c r="G30" s="18" t="s">
        <v>46</v>
      </c>
      <c r="H30" s="56">
        <v>0</v>
      </c>
      <c r="I30" s="56">
        <v>0</v>
      </c>
      <c r="J30" s="56">
        <v>16242.05</v>
      </c>
      <c r="K30" s="56">
        <v>0</v>
      </c>
      <c r="L30" s="56">
        <f>(I30+J30)-K30</f>
        <v>16242.05</v>
      </c>
      <c r="M30" s="56">
        <v>0</v>
      </c>
      <c r="N30" s="58">
        <v>46379</v>
      </c>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0"/>
      <c r="AY30" s="63"/>
      <c r="AZ30" s="63"/>
      <c r="BA30" s="63"/>
      <c r="BB30" s="63"/>
      <c r="BC30" s="63"/>
      <c r="BD30" s="63"/>
      <c r="BE30" s="60"/>
      <c r="BF30" s="63"/>
      <c r="BG30" s="63"/>
      <c r="BH30" s="63"/>
      <c r="BI30" s="63"/>
      <c r="BJ30" s="63"/>
      <c r="BK30" s="63"/>
      <c r="BL30" s="64"/>
    </row>
    <row r="31" spans="1:64" s="28" customFormat="1" ht="25.5">
      <c r="A31" s="18" t="s">
        <v>180</v>
      </c>
      <c r="B31" s="18" t="s">
        <v>181</v>
      </c>
      <c r="C31" s="58">
        <v>43397</v>
      </c>
      <c r="D31" s="18">
        <v>20180598</v>
      </c>
      <c r="E31" s="56">
        <v>19795.45</v>
      </c>
      <c r="F31" s="18" t="s">
        <v>45</v>
      </c>
      <c r="G31" s="18" t="s">
        <v>81</v>
      </c>
      <c r="H31" s="56">
        <v>0</v>
      </c>
      <c r="I31" s="56">
        <v>0</v>
      </c>
      <c r="J31" s="56">
        <v>19795.45</v>
      </c>
      <c r="K31" s="56">
        <v>0</v>
      </c>
      <c r="L31" s="56">
        <f>(I31+J31)-K31</f>
        <v>19795.45</v>
      </c>
      <c r="M31" s="56">
        <v>0</v>
      </c>
      <c r="N31" s="58">
        <v>48205</v>
      </c>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0"/>
      <c r="AY31" s="63"/>
      <c r="AZ31" s="63"/>
      <c r="BA31" s="63"/>
      <c r="BB31" s="63"/>
      <c r="BC31" s="63"/>
      <c r="BD31" s="63"/>
      <c r="BE31" s="60"/>
      <c r="BF31" s="63"/>
      <c r="BG31" s="63"/>
      <c r="BH31" s="63"/>
      <c r="BI31" s="63"/>
      <c r="BJ31" s="63"/>
      <c r="BK31" s="63"/>
      <c r="BL31" s="64"/>
    </row>
    <row r="32" spans="1:64" s="28" customFormat="1" ht="25.5">
      <c r="A32" s="18" t="s">
        <v>53</v>
      </c>
      <c r="B32" s="18" t="s">
        <v>182</v>
      </c>
      <c r="C32" s="58">
        <v>43816</v>
      </c>
      <c r="D32" s="18">
        <v>20181845</v>
      </c>
      <c r="E32" s="56">
        <v>3161.87</v>
      </c>
      <c r="F32" s="18" t="s">
        <v>45</v>
      </c>
      <c r="G32" s="18" t="s">
        <v>47</v>
      </c>
      <c r="H32" s="56">
        <v>0</v>
      </c>
      <c r="I32" s="56">
        <v>0</v>
      </c>
      <c r="J32" s="56">
        <v>3161.87</v>
      </c>
      <c r="K32" s="56">
        <v>0</v>
      </c>
      <c r="L32" s="56">
        <f>(I32+J32)-K32</f>
        <v>3161.87</v>
      </c>
      <c r="M32" s="56">
        <v>0</v>
      </c>
      <c r="N32" s="58">
        <v>46261</v>
      </c>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0"/>
      <c r="AY32" s="63"/>
      <c r="AZ32" s="63"/>
      <c r="BA32" s="63"/>
      <c r="BB32" s="63"/>
      <c r="BC32" s="63"/>
      <c r="BD32" s="63"/>
      <c r="BE32" s="60"/>
      <c r="BF32" s="63"/>
      <c r="BG32" s="63"/>
      <c r="BH32" s="63"/>
      <c r="BI32" s="63"/>
      <c r="BJ32" s="63"/>
      <c r="BK32" s="63"/>
      <c r="BL32" s="64"/>
    </row>
    <row r="33" spans="1:64" s="28" customFormat="1" ht="25.5">
      <c r="A33" s="18" t="s">
        <v>53</v>
      </c>
      <c r="B33" s="18" t="s">
        <v>182</v>
      </c>
      <c r="C33" s="58">
        <v>43816</v>
      </c>
      <c r="D33" s="18">
        <v>20181845</v>
      </c>
      <c r="E33" s="56">
        <v>15642.33</v>
      </c>
      <c r="F33" s="18" t="s">
        <v>45</v>
      </c>
      <c r="G33" s="18" t="s">
        <v>80</v>
      </c>
      <c r="H33" s="56">
        <v>0</v>
      </c>
      <c r="I33" s="56">
        <v>0</v>
      </c>
      <c r="J33" s="56">
        <v>15642.33</v>
      </c>
      <c r="K33" s="56">
        <v>0</v>
      </c>
      <c r="L33" s="56">
        <f>(I33+J33)-K33</f>
        <v>15642.33</v>
      </c>
      <c r="M33" s="56">
        <v>0</v>
      </c>
      <c r="N33" s="58">
        <v>46261</v>
      </c>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0"/>
      <c r="AY33" s="63"/>
      <c r="AZ33" s="63"/>
      <c r="BA33" s="63"/>
      <c r="BB33" s="63"/>
      <c r="BC33" s="63"/>
      <c r="BD33" s="63"/>
      <c r="BE33" s="60"/>
      <c r="BF33" s="63"/>
      <c r="BG33" s="63"/>
      <c r="BH33" s="63"/>
      <c r="BI33" s="63"/>
      <c r="BJ33" s="63"/>
      <c r="BK33" s="63"/>
      <c r="BL33" s="64"/>
    </row>
    <row r="34" spans="1:64" s="28" customFormat="1" ht="25.5">
      <c r="A34" s="18" t="s">
        <v>53</v>
      </c>
      <c r="B34" s="18" t="s">
        <v>182</v>
      </c>
      <c r="C34" s="58">
        <v>43806</v>
      </c>
      <c r="D34" s="18">
        <v>20181845</v>
      </c>
      <c r="E34" s="56">
        <v>23791.93</v>
      </c>
      <c r="F34" s="18" t="s">
        <v>199</v>
      </c>
      <c r="G34" s="18" t="s">
        <v>81</v>
      </c>
      <c r="H34" s="56">
        <v>0</v>
      </c>
      <c r="I34" s="56">
        <v>0</v>
      </c>
      <c r="J34" s="56">
        <v>23791.93</v>
      </c>
      <c r="K34" s="56">
        <v>0</v>
      </c>
      <c r="L34" s="56">
        <f>(I34+J34)-K34</f>
        <v>23791.93</v>
      </c>
      <c r="M34" s="56">
        <v>0</v>
      </c>
      <c r="N34" s="58">
        <v>48087</v>
      </c>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0"/>
      <c r="AY34" s="63"/>
      <c r="AZ34" s="63"/>
      <c r="BA34" s="63"/>
      <c r="BB34" s="63"/>
      <c r="BC34" s="63"/>
      <c r="BD34" s="63"/>
      <c r="BE34" s="60"/>
      <c r="BF34" s="63"/>
      <c r="BG34" s="63"/>
      <c r="BH34" s="63"/>
      <c r="BI34" s="63"/>
      <c r="BJ34" s="63"/>
      <c r="BK34" s="63"/>
      <c r="BL34" s="64"/>
    </row>
    <row r="35" spans="1:64" s="28" customFormat="1" ht="25.5">
      <c r="A35" s="18" t="s">
        <v>53</v>
      </c>
      <c r="B35" s="18" t="s">
        <v>205</v>
      </c>
      <c r="C35" s="58">
        <v>42345</v>
      </c>
      <c r="D35" s="18">
        <v>20142083</v>
      </c>
      <c r="E35" s="56">
        <v>5432.35</v>
      </c>
      <c r="F35" s="18" t="s">
        <v>199</v>
      </c>
      <c r="G35" s="62" t="s">
        <v>81</v>
      </c>
      <c r="H35" s="56">
        <v>0</v>
      </c>
      <c r="I35" s="56">
        <v>5432.35</v>
      </c>
      <c r="J35" s="56">
        <v>0</v>
      </c>
      <c r="K35" s="56">
        <v>0</v>
      </c>
      <c r="L35" s="56">
        <f>(I35+J35)-K35</f>
        <v>5432.35</v>
      </c>
      <c r="M35" s="56">
        <v>0</v>
      </c>
      <c r="N35" s="58">
        <v>46617</v>
      </c>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8"/>
    </row>
    <row r="36" spans="1:64" s="28" customFormat="1" ht="25.5">
      <c r="A36" s="18" t="s">
        <v>53</v>
      </c>
      <c r="B36" s="18" t="s">
        <v>205</v>
      </c>
      <c r="C36" s="58">
        <v>42345</v>
      </c>
      <c r="D36" s="18">
        <v>20142083</v>
      </c>
      <c r="E36" s="56">
        <v>14336.75</v>
      </c>
      <c r="F36" s="18" t="s">
        <v>199</v>
      </c>
      <c r="G36" s="62" t="s">
        <v>81</v>
      </c>
      <c r="H36" s="56">
        <v>1771</v>
      </c>
      <c r="I36" s="56">
        <v>12565.75</v>
      </c>
      <c r="J36" s="56">
        <v>0</v>
      </c>
      <c r="K36" s="56">
        <v>0</v>
      </c>
      <c r="L36" s="56">
        <f>(I36+J36)-K36</f>
        <v>12565.75</v>
      </c>
      <c r="M36" s="56">
        <v>0</v>
      </c>
      <c r="N36" s="58">
        <v>46344</v>
      </c>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8"/>
    </row>
    <row r="37" spans="1:64" s="28" customFormat="1" ht="25.5">
      <c r="A37" s="18" t="s">
        <v>54</v>
      </c>
      <c r="B37" s="18" t="s">
        <v>55</v>
      </c>
      <c r="C37" s="67">
        <v>42382</v>
      </c>
      <c r="D37" s="69">
        <v>20130906</v>
      </c>
      <c r="E37" s="56">
        <v>352363.64</v>
      </c>
      <c r="F37" s="18" t="s">
        <v>45</v>
      </c>
      <c r="G37" s="18" t="s">
        <v>179</v>
      </c>
      <c r="H37" s="56">
        <v>68355.83</v>
      </c>
      <c r="I37" s="56">
        <v>284007.81</v>
      </c>
      <c r="J37" s="56">
        <v>0</v>
      </c>
      <c r="K37" s="56">
        <v>4905.76</v>
      </c>
      <c r="L37" s="56">
        <f>(I37+J37)-K37</f>
        <v>279102.05</v>
      </c>
      <c r="M37" s="56">
        <v>0</v>
      </c>
      <c r="N37" s="58">
        <v>45502</v>
      </c>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4"/>
    </row>
    <row r="38" spans="1:64" s="28" customFormat="1" ht="25.5">
      <c r="A38" s="18" t="s">
        <v>54</v>
      </c>
      <c r="B38" s="18" t="s">
        <v>55</v>
      </c>
      <c r="C38" s="67">
        <v>43657</v>
      </c>
      <c r="D38" s="69">
        <v>20171008</v>
      </c>
      <c r="E38" s="56">
        <v>32268.15</v>
      </c>
      <c r="F38" s="18" t="s">
        <v>45</v>
      </c>
      <c r="G38" s="18" t="s">
        <v>80</v>
      </c>
      <c r="H38" s="56">
        <v>0</v>
      </c>
      <c r="I38" s="56">
        <v>32268.15</v>
      </c>
      <c r="J38" s="56">
        <v>0</v>
      </c>
      <c r="K38" s="56">
        <v>0</v>
      </c>
      <c r="L38" s="56">
        <f>(I38+J38)-K38</f>
        <v>32268.15</v>
      </c>
      <c r="M38" s="56">
        <v>0</v>
      </c>
      <c r="N38" s="58">
        <v>45960</v>
      </c>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4"/>
    </row>
    <row r="39" spans="1:64" s="28" customFormat="1" ht="25.5">
      <c r="A39" s="18" t="s">
        <v>54</v>
      </c>
      <c r="B39" s="18" t="s">
        <v>55</v>
      </c>
      <c r="C39" s="67">
        <v>43657</v>
      </c>
      <c r="D39" s="69">
        <v>20171008</v>
      </c>
      <c r="E39" s="56">
        <v>1473.2</v>
      </c>
      <c r="F39" s="18" t="s">
        <v>45</v>
      </c>
      <c r="G39" s="18" t="s">
        <v>48</v>
      </c>
      <c r="H39" s="56">
        <v>174</v>
      </c>
      <c r="I39" s="56">
        <v>1299.2</v>
      </c>
      <c r="J39" s="56">
        <v>0</v>
      </c>
      <c r="K39" s="56">
        <v>401</v>
      </c>
      <c r="L39" s="56">
        <f>(I39+J39)-K39</f>
        <v>898.2</v>
      </c>
      <c r="M39" s="56">
        <v>0</v>
      </c>
      <c r="N39" s="58">
        <v>45960</v>
      </c>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4"/>
    </row>
    <row r="40" spans="1:64" s="28" customFormat="1" ht="25.5">
      <c r="A40" s="18" t="s">
        <v>54</v>
      </c>
      <c r="B40" s="18" t="s">
        <v>55</v>
      </c>
      <c r="C40" s="67">
        <v>43657</v>
      </c>
      <c r="D40" s="69">
        <v>20171008</v>
      </c>
      <c r="E40" s="56">
        <v>49056.37</v>
      </c>
      <c r="F40" s="18" t="s">
        <v>199</v>
      </c>
      <c r="G40" s="62" t="s">
        <v>81</v>
      </c>
      <c r="H40" s="56">
        <v>0</v>
      </c>
      <c r="I40" s="56">
        <v>49056.37</v>
      </c>
      <c r="J40" s="56">
        <v>0</v>
      </c>
      <c r="K40" s="56">
        <v>0</v>
      </c>
      <c r="L40" s="56">
        <f>(I40+J40)-K40</f>
        <v>49056.37</v>
      </c>
      <c r="M40" s="56">
        <v>0</v>
      </c>
      <c r="N40" s="58">
        <v>47786</v>
      </c>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4"/>
    </row>
    <row r="41" spans="1:64" s="28" customFormat="1" ht="25.5">
      <c r="A41" s="18" t="s">
        <v>54</v>
      </c>
      <c r="B41" s="18" t="s">
        <v>56</v>
      </c>
      <c r="C41" s="58">
        <v>42494</v>
      </c>
      <c r="D41" s="18">
        <v>20151517</v>
      </c>
      <c r="E41" s="56">
        <v>21514.58</v>
      </c>
      <c r="F41" s="18" t="s">
        <v>45</v>
      </c>
      <c r="G41" s="18" t="s">
        <v>46</v>
      </c>
      <c r="H41" s="56">
        <v>0</v>
      </c>
      <c r="I41" s="56">
        <v>21514.58</v>
      </c>
      <c r="J41" s="56">
        <v>0</v>
      </c>
      <c r="K41" s="56">
        <v>0</v>
      </c>
      <c r="L41" s="56">
        <f>(I41+J41)-K41</f>
        <v>21514.58</v>
      </c>
      <c r="M41" s="56">
        <v>0</v>
      </c>
      <c r="N41" s="58">
        <v>45595</v>
      </c>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4"/>
    </row>
    <row r="42" spans="1:64" s="28" customFormat="1" ht="25.5">
      <c r="A42" s="18" t="s">
        <v>54</v>
      </c>
      <c r="B42" s="18" t="s">
        <v>56</v>
      </c>
      <c r="C42" s="58">
        <v>42494</v>
      </c>
      <c r="D42" s="18">
        <v>20151517</v>
      </c>
      <c r="E42" s="56">
        <v>18478.72</v>
      </c>
      <c r="F42" s="18" t="s">
        <v>199</v>
      </c>
      <c r="G42" s="62" t="s">
        <v>81</v>
      </c>
      <c r="H42" s="56">
        <v>0</v>
      </c>
      <c r="I42" s="56">
        <v>18478.72</v>
      </c>
      <c r="J42" s="56">
        <v>0</v>
      </c>
      <c r="K42" s="56">
        <v>0</v>
      </c>
      <c r="L42" s="56">
        <f>(I42+J42)-K42</f>
        <v>18478.72</v>
      </c>
      <c r="M42" s="56">
        <v>18478.72</v>
      </c>
      <c r="N42" s="58">
        <v>47421</v>
      </c>
      <c r="O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B42" s="63"/>
      <c r="BC42" s="63"/>
      <c r="BD42" s="63"/>
      <c r="BE42" s="63"/>
      <c r="BF42" s="63"/>
      <c r="BG42" s="63"/>
      <c r="BH42" s="63"/>
      <c r="BI42" s="63"/>
      <c r="BJ42" s="63"/>
      <c r="BK42" s="63"/>
      <c r="BL42" s="64"/>
    </row>
    <row r="43" spans="1:64" s="28" customFormat="1" ht="25.5">
      <c r="A43" s="18" t="s">
        <v>54</v>
      </c>
      <c r="B43" s="18" t="s">
        <v>110</v>
      </c>
      <c r="C43" s="58">
        <v>43276</v>
      </c>
      <c r="D43" s="18">
        <v>20171999</v>
      </c>
      <c r="E43" s="56">
        <v>14220.74</v>
      </c>
      <c r="F43" s="18" t="s">
        <v>45</v>
      </c>
      <c r="G43" s="18" t="s">
        <v>46</v>
      </c>
      <c r="H43" s="56">
        <v>0</v>
      </c>
      <c r="I43" s="56">
        <v>14220.74</v>
      </c>
      <c r="J43" s="56">
        <v>0</v>
      </c>
      <c r="K43" s="56">
        <v>0</v>
      </c>
      <c r="L43" s="56">
        <f>(I43+J43)-K43</f>
        <v>14220.74</v>
      </c>
      <c r="M43" s="56">
        <v>0</v>
      </c>
      <c r="N43" s="58" t="s">
        <v>106</v>
      </c>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4"/>
    </row>
    <row r="44" spans="1:64" s="28" customFormat="1" ht="25.5">
      <c r="A44" s="18" t="s">
        <v>54</v>
      </c>
      <c r="B44" s="18" t="s">
        <v>110</v>
      </c>
      <c r="C44" s="58">
        <v>43276</v>
      </c>
      <c r="D44" s="18">
        <v>20171999</v>
      </c>
      <c r="E44" s="56">
        <v>51488.89</v>
      </c>
      <c r="F44" s="18" t="s">
        <v>199</v>
      </c>
      <c r="G44" s="62" t="s">
        <v>81</v>
      </c>
      <c r="H44" s="56">
        <v>0</v>
      </c>
      <c r="I44" s="56">
        <v>51488.89</v>
      </c>
      <c r="J44" s="56">
        <v>0</v>
      </c>
      <c r="K44" s="56">
        <v>0</v>
      </c>
      <c r="L44" s="56">
        <f>(I44+J44)-K44</f>
        <v>51488.89</v>
      </c>
      <c r="M44" s="56">
        <v>0</v>
      </c>
      <c r="N44" s="58" t="s">
        <v>106</v>
      </c>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4"/>
    </row>
    <row r="45" spans="1:64" s="28" customFormat="1" ht="25.5">
      <c r="A45" s="18" t="s">
        <v>183</v>
      </c>
      <c r="B45" s="18" t="s">
        <v>184</v>
      </c>
      <c r="C45" s="58">
        <v>43475</v>
      </c>
      <c r="D45" s="18">
        <v>20181052</v>
      </c>
      <c r="E45" s="56">
        <v>18119.92</v>
      </c>
      <c r="F45" s="18" t="s">
        <v>45</v>
      </c>
      <c r="G45" s="62" t="s">
        <v>46</v>
      </c>
      <c r="H45" s="56">
        <v>0</v>
      </c>
      <c r="I45" s="56">
        <v>0</v>
      </c>
      <c r="J45" s="56">
        <v>18119.92</v>
      </c>
      <c r="K45" s="56">
        <v>2935.08</v>
      </c>
      <c r="L45" s="56">
        <f>(I45+J45)-K45</f>
        <v>15184.839999999998</v>
      </c>
      <c r="M45" s="56">
        <v>0</v>
      </c>
      <c r="N45" s="58">
        <v>46195</v>
      </c>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4"/>
    </row>
    <row r="46" spans="1:64" s="28" customFormat="1" ht="25.5">
      <c r="A46" s="18" t="s">
        <v>201</v>
      </c>
      <c r="B46" s="18" t="s">
        <v>184</v>
      </c>
      <c r="C46" s="58">
        <v>43475</v>
      </c>
      <c r="D46" s="18">
        <v>20181052</v>
      </c>
      <c r="E46" s="56">
        <v>22080.88</v>
      </c>
      <c r="F46" s="18" t="s">
        <v>199</v>
      </c>
      <c r="G46" s="62" t="s">
        <v>81</v>
      </c>
      <c r="H46" s="56">
        <v>0</v>
      </c>
      <c r="I46" s="56">
        <v>0</v>
      </c>
      <c r="J46" s="56">
        <v>22080.88</v>
      </c>
      <c r="K46" s="56">
        <v>0</v>
      </c>
      <c r="L46" s="56">
        <f>(I46+J46)-K46</f>
        <v>22080.88</v>
      </c>
      <c r="M46" s="56">
        <v>0</v>
      </c>
      <c r="N46" s="58">
        <v>48021</v>
      </c>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4"/>
    </row>
    <row r="47" spans="1:64" s="28" customFormat="1" ht="25.5">
      <c r="A47" s="18" t="s">
        <v>57</v>
      </c>
      <c r="B47" s="18" t="s">
        <v>58</v>
      </c>
      <c r="C47" s="58">
        <v>40156</v>
      </c>
      <c r="D47" s="18">
        <v>20090853</v>
      </c>
      <c r="E47" s="56">
        <v>18372.64</v>
      </c>
      <c r="F47" s="18" t="s">
        <v>45</v>
      </c>
      <c r="G47" s="18" t="s">
        <v>46</v>
      </c>
      <c r="H47" s="56">
        <v>16856.4</v>
      </c>
      <c r="I47" s="56">
        <v>1516.24</v>
      </c>
      <c r="J47" s="56">
        <v>0</v>
      </c>
      <c r="K47" s="56">
        <v>0</v>
      </c>
      <c r="L47" s="56">
        <f>(I47+J47)-K47</f>
        <v>1516.24</v>
      </c>
      <c r="M47" s="56">
        <v>0</v>
      </c>
      <c r="N47" s="58" t="s">
        <v>106</v>
      </c>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4"/>
    </row>
    <row r="48" spans="1:64" s="28" customFormat="1" ht="25.5">
      <c r="A48" s="18" t="s">
        <v>60</v>
      </c>
      <c r="B48" s="18" t="s">
        <v>59</v>
      </c>
      <c r="C48" s="58">
        <v>39660</v>
      </c>
      <c r="D48" s="18">
        <v>20080561</v>
      </c>
      <c r="E48" s="56">
        <v>15896.94</v>
      </c>
      <c r="F48" s="18" t="s">
        <v>45</v>
      </c>
      <c r="G48" s="18" t="s">
        <v>46</v>
      </c>
      <c r="H48" s="56">
        <v>0</v>
      </c>
      <c r="I48" s="56">
        <v>15896.94</v>
      </c>
      <c r="J48" s="56">
        <v>0</v>
      </c>
      <c r="K48" s="56">
        <v>3000</v>
      </c>
      <c r="L48" s="56">
        <f>(I48+J48)-K48</f>
        <v>12896.94</v>
      </c>
      <c r="M48" s="56">
        <v>12896.94</v>
      </c>
      <c r="N48" s="58" t="s">
        <v>106</v>
      </c>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4"/>
    </row>
    <row r="49" spans="1:64" s="28" customFormat="1" ht="25.5">
      <c r="A49" s="18" t="s">
        <v>61</v>
      </c>
      <c r="B49" s="18" t="s">
        <v>62</v>
      </c>
      <c r="C49" s="58">
        <v>41990</v>
      </c>
      <c r="D49" s="18">
        <v>20141634</v>
      </c>
      <c r="E49" s="56">
        <v>15000</v>
      </c>
      <c r="F49" s="18" t="s">
        <v>45</v>
      </c>
      <c r="G49" s="18" t="s">
        <v>46</v>
      </c>
      <c r="H49" s="56">
        <v>13682.9</v>
      </c>
      <c r="I49" s="56">
        <v>1317.1</v>
      </c>
      <c r="J49" s="56">
        <v>0</v>
      </c>
      <c r="K49" s="56">
        <v>1317.1</v>
      </c>
      <c r="L49" s="56">
        <f>(I49+J49)-K49</f>
        <v>0</v>
      </c>
      <c r="M49" s="56">
        <v>0</v>
      </c>
      <c r="N49" s="58" t="s">
        <v>106</v>
      </c>
      <c r="O49" s="61"/>
      <c r="P49" s="61"/>
      <c r="Q49" s="61"/>
      <c r="R49" s="61"/>
      <c r="S49" s="61"/>
      <c r="T49" s="61"/>
      <c r="U49" s="61"/>
      <c r="V49" s="57"/>
      <c r="W49" s="61"/>
      <c r="X49" s="57"/>
      <c r="Y49" s="61"/>
      <c r="Z49" s="61"/>
      <c r="AA49" s="61"/>
      <c r="AB49" s="57"/>
      <c r="AC49" s="61"/>
      <c r="AD49" s="61"/>
      <c r="AE49" s="61"/>
      <c r="AF49" s="61"/>
      <c r="AG49" s="61"/>
      <c r="AH49" s="61"/>
      <c r="AI49" s="57"/>
      <c r="AJ49" s="61"/>
      <c r="AK49" s="61"/>
      <c r="AL49" s="61"/>
      <c r="AM49" s="61"/>
      <c r="AN49" s="61"/>
      <c r="AO49" s="61"/>
      <c r="AP49" s="61"/>
      <c r="AQ49" s="61"/>
      <c r="AR49" s="61"/>
      <c r="AS49" s="61"/>
      <c r="AT49" s="61"/>
      <c r="AU49" s="61"/>
      <c r="AV49" s="57"/>
      <c r="AW49" s="61"/>
      <c r="AX49" s="57"/>
      <c r="AY49" s="61"/>
      <c r="AZ49" s="61"/>
      <c r="BA49" s="61"/>
      <c r="BB49" s="61"/>
      <c r="BC49" s="61"/>
      <c r="BD49" s="61"/>
      <c r="BE49" s="57"/>
      <c r="BF49" s="61"/>
      <c r="BG49" s="61"/>
      <c r="BH49" s="61"/>
      <c r="BI49" s="61"/>
      <c r="BJ49" s="61"/>
      <c r="BK49" s="61"/>
      <c r="BL49" s="29"/>
    </row>
    <row r="50" spans="1:14" s="28" customFormat="1" ht="25.5">
      <c r="A50" s="18" t="s">
        <v>61</v>
      </c>
      <c r="B50" s="18" t="s">
        <v>63</v>
      </c>
      <c r="C50" s="58">
        <v>42283</v>
      </c>
      <c r="D50" s="18">
        <v>20141134</v>
      </c>
      <c r="E50" s="56">
        <v>142930.23</v>
      </c>
      <c r="F50" s="18" t="s">
        <v>45</v>
      </c>
      <c r="G50" s="18" t="s">
        <v>46</v>
      </c>
      <c r="H50" s="56">
        <v>142298.05</v>
      </c>
      <c r="I50" s="56">
        <v>632.18</v>
      </c>
      <c r="J50" s="56">
        <v>0</v>
      </c>
      <c r="K50" s="56">
        <v>549.63</v>
      </c>
      <c r="L50" s="56">
        <f>(I50+J50)-K50</f>
        <v>82.549999999999955</v>
      </c>
      <c r="M50" s="56">
        <v>0</v>
      </c>
      <c r="N50" s="58" t="s">
        <v>106</v>
      </c>
    </row>
    <row r="51" spans="1:14" s="28" customFormat="1" ht="25.5">
      <c r="A51" s="18" t="s">
        <v>64</v>
      </c>
      <c r="B51" s="18" t="s">
        <v>65</v>
      </c>
      <c r="C51" s="58">
        <v>42992</v>
      </c>
      <c r="D51" s="18">
        <v>20161770</v>
      </c>
      <c r="E51" s="56">
        <v>247792.81</v>
      </c>
      <c r="F51" s="18" t="s">
        <v>45</v>
      </c>
      <c r="G51" s="18" t="s">
        <v>179</v>
      </c>
      <c r="H51" s="56">
        <v>12500</v>
      </c>
      <c r="I51" s="56">
        <v>235292.81</v>
      </c>
      <c r="J51" s="56">
        <v>0</v>
      </c>
      <c r="K51" s="56">
        <v>104799</v>
      </c>
      <c r="L51" s="56">
        <f>(I51+J51)-K51</f>
        <v>130493.81</v>
      </c>
      <c r="M51" s="56">
        <v>0</v>
      </c>
      <c r="N51" s="58">
        <v>45574</v>
      </c>
    </row>
    <row r="52" spans="1:14" s="28" customFormat="1" ht="25.5">
      <c r="A52" s="18" t="s">
        <v>64</v>
      </c>
      <c r="B52" s="18" t="s">
        <v>65</v>
      </c>
      <c r="C52" s="58">
        <v>42992</v>
      </c>
      <c r="D52" s="18">
        <v>20161770</v>
      </c>
      <c r="E52" s="56">
        <v>288919.9</v>
      </c>
      <c r="F52" s="18" t="s">
        <v>199</v>
      </c>
      <c r="G52" s="62" t="s">
        <v>81</v>
      </c>
      <c r="H52" s="56">
        <v>30506.23</v>
      </c>
      <c r="I52" s="56">
        <v>258413.67</v>
      </c>
      <c r="J52" s="56">
        <v>0</v>
      </c>
      <c r="K52" s="56">
        <v>51727.25</v>
      </c>
      <c r="L52" s="56">
        <f>(I52+J52)-K52</f>
        <v>206686.42</v>
      </c>
      <c r="M52" s="56">
        <f>L52</f>
        <v>206686.42</v>
      </c>
      <c r="N52" s="58">
        <v>47400</v>
      </c>
    </row>
    <row r="53" spans="1:14" s="28" customFormat="1" ht="25.5">
      <c r="A53" s="18" t="s">
        <v>64</v>
      </c>
      <c r="B53" s="18" t="s">
        <v>185</v>
      </c>
      <c r="C53" s="58">
        <v>43104</v>
      </c>
      <c r="D53" s="18">
        <v>20170707</v>
      </c>
      <c r="E53" s="56">
        <v>13215.58</v>
      </c>
      <c r="F53" s="18" t="s">
        <v>45</v>
      </c>
      <c r="G53" s="62" t="s">
        <v>179</v>
      </c>
      <c r="H53" s="56">
        <v>0</v>
      </c>
      <c r="I53" s="56">
        <v>0</v>
      </c>
      <c r="J53" s="56">
        <v>13215.58</v>
      </c>
      <c r="K53" s="56">
        <v>0</v>
      </c>
      <c r="L53" s="56">
        <f>(I53+J53)-K53</f>
        <v>13215.58</v>
      </c>
      <c r="M53" s="56">
        <v>0</v>
      </c>
      <c r="N53" s="58">
        <v>46167</v>
      </c>
    </row>
    <row r="54" spans="1:14" s="28" customFormat="1" ht="25.5">
      <c r="A54" s="18" t="s">
        <v>64</v>
      </c>
      <c r="B54" s="18" t="s">
        <v>185</v>
      </c>
      <c r="C54" s="58">
        <v>43104</v>
      </c>
      <c r="D54" s="18">
        <v>20170707</v>
      </c>
      <c r="E54" s="56">
        <v>16712.79</v>
      </c>
      <c r="F54" s="18" t="s">
        <v>45</v>
      </c>
      <c r="G54" s="62" t="s">
        <v>81</v>
      </c>
      <c r="H54" s="56">
        <v>0</v>
      </c>
      <c r="I54" s="56">
        <v>0</v>
      </c>
      <c r="J54" s="56">
        <v>16712.79</v>
      </c>
      <c r="K54" s="56">
        <v>0</v>
      </c>
      <c r="L54" s="56">
        <f>(I54+J54)-K54</f>
        <v>16712.79</v>
      </c>
      <c r="M54" s="56">
        <v>0</v>
      </c>
      <c r="N54" s="58">
        <v>47993</v>
      </c>
    </row>
    <row r="55" spans="1:14" s="28" customFormat="1" ht="25.5">
      <c r="A55" s="18" t="s">
        <v>64</v>
      </c>
      <c r="B55" s="18" t="s">
        <v>186</v>
      </c>
      <c r="C55" s="58">
        <v>43157</v>
      </c>
      <c r="D55" s="18">
        <v>20170409</v>
      </c>
      <c r="E55" s="56">
        <v>135623.55</v>
      </c>
      <c r="F55" s="18" t="s">
        <v>45</v>
      </c>
      <c r="G55" s="62" t="s">
        <v>179</v>
      </c>
      <c r="H55" s="56">
        <v>0</v>
      </c>
      <c r="I55" s="56">
        <v>0</v>
      </c>
      <c r="J55" s="56">
        <v>135623.55</v>
      </c>
      <c r="K55" s="56">
        <v>3764</v>
      </c>
      <c r="L55" s="56">
        <f>(I55+J55)-K55</f>
        <v>131859.55</v>
      </c>
      <c r="M55" s="56">
        <v>0</v>
      </c>
      <c r="N55" s="58">
        <v>46202</v>
      </c>
    </row>
    <row r="56" spans="1:14" s="28" customFormat="1" ht="25.5">
      <c r="A56" s="18" t="s">
        <v>64</v>
      </c>
      <c r="B56" s="18" t="s">
        <v>186</v>
      </c>
      <c r="C56" s="58">
        <v>43157</v>
      </c>
      <c r="D56" s="18">
        <v>20170409</v>
      </c>
      <c r="E56" s="56">
        <v>63044.53</v>
      </c>
      <c r="F56" s="18" t="s">
        <v>199</v>
      </c>
      <c r="G56" s="62" t="s">
        <v>81</v>
      </c>
      <c r="H56" s="56">
        <v>0</v>
      </c>
      <c r="I56" s="56">
        <v>0</v>
      </c>
      <c r="J56" s="56">
        <v>62044.53</v>
      </c>
      <c r="K56" s="56">
        <v>0</v>
      </c>
      <c r="L56" s="56">
        <f>(I56+J56)-K56</f>
        <v>62044.53</v>
      </c>
      <c r="M56" s="56">
        <v>62044.53</v>
      </c>
      <c r="N56" s="58">
        <v>11562</v>
      </c>
    </row>
    <row r="57" spans="1:14" s="28" customFormat="1" ht="38.25">
      <c r="A57" s="18" t="s">
        <v>111</v>
      </c>
      <c r="B57" s="18" t="s">
        <v>112</v>
      </c>
      <c r="C57" s="58">
        <v>43817</v>
      </c>
      <c r="D57" s="18">
        <v>20182043</v>
      </c>
      <c r="E57" s="56">
        <v>144412.9</v>
      </c>
      <c r="F57" s="18" t="s">
        <v>45</v>
      </c>
      <c r="G57" s="18" t="s">
        <v>46</v>
      </c>
      <c r="H57" s="56">
        <v>0</v>
      </c>
      <c r="I57" s="56">
        <v>144412.9</v>
      </c>
      <c r="J57" s="56">
        <v>0</v>
      </c>
      <c r="K57" s="56">
        <v>0</v>
      </c>
      <c r="L57" s="56">
        <f>(I57+J57)-K57</f>
        <v>144412.9</v>
      </c>
      <c r="M57" s="56">
        <v>0</v>
      </c>
      <c r="N57" s="58">
        <v>47868</v>
      </c>
    </row>
    <row r="58" spans="1:14" s="28" customFormat="1" ht="38.25">
      <c r="A58" s="18" t="s">
        <v>111</v>
      </c>
      <c r="B58" s="18" t="s">
        <v>112</v>
      </c>
      <c r="C58" s="58">
        <v>43817</v>
      </c>
      <c r="D58" s="18">
        <v>20182043</v>
      </c>
      <c r="E58" s="56">
        <v>175993.82</v>
      </c>
      <c r="F58" s="18" t="s">
        <v>199</v>
      </c>
      <c r="G58" s="62" t="s">
        <v>81</v>
      </c>
      <c r="H58" s="56">
        <v>0</v>
      </c>
      <c r="I58" s="56">
        <v>175993.82</v>
      </c>
      <c r="J58" s="56">
        <v>0</v>
      </c>
      <c r="K58" s="56">
        <v>0</v>
      </c>
      <c r="L58" s="56">
        <f>(I58+J58)-K58</f>
        <v>175993.82</v>
      </c>
      <c r="M58" s="56">
        <v>0</v>
      </c>
      <c r="N58" s="58">
        <v>47868</v>
      </c>
    </row>
    <row r="59" spans="1:14" s="28" customFormat="1" ht="25.5">
      <c r="A59" s="18" t="s">
        <v>113</v>
      </c>
      <c r="B59" s="18" t="s">
        <v>66</v>
      </c>
      <c r="C59" s="58">
        <v>41439</v>
      </c>
      <c r="D59" s="18">
        <v>20121604</v>
      </c>
      <c r="E59" s="56">
        <v>177209.06</v>
      </c>
      <c r="F59" s="18" t="s">
        <v>45</v>
      </c>
      <c r="G59" s="18" t="s">
        <v>46</v>
      </c>
      <c r="H59" s="56">
        <v>173071.36</v>
      </c>
      <c r="I59" s="56">
        <v>4137.7</v>
      </c>
      <c r="J59" s="56">
        <v>0</v>
      </c>
      <c r="K59" s="56">
        <v>0</v>
      </c>
      <c r="L59" s="56">
        <f>(I59+J59)-K59</f>
        <v>4137.7</v>
      </c>
      <c r="M59" s="56">
        <v>0</v>
      </c>
      <c r="N59" s="58" t="s">
        <v>106</v>
      </c>
    </row>
    <row r="60" spans="1:14" s="28" customFormat="1" ht="25.5">
      <c r="A60" s="18" t="s">
        <v>67</v>
      </c>
      <c r="B60" s="18" t="s">
        <v>68</v>
      </c>
      <c r="C60" s="58">
        <v>40150</v>
      </c>
      <c r="D60" s="18">
        <v>20090792</v>
      </c>
      <c r="E60" s="56">
        <v>19599.82</v>
      </c>
      <c r="F60" s="18" t="s">
        <v>45</v>
      </c>
      <c r="G60" s="18" t="s">
        <v>46</v>
      </c>
      <c r="H60" s="56">
        <v>9796.96</v>
      </c>
      <c r="I60" s="56">
        <v>9802.86</v>
      </c>
      <c r="J60" s="56">
        <v>0</v>
      </c>
      <c r="K60" s="56">
        <v>0</v>
      </c>
      <c r="L60" s="56">
        <f>(I60+J60)-K60</f>
        <v>9802.86</v>
      </c>
      <c r="M60" s="56">
        <v>0</v>
      </c>
      <c r="N60" s="58" t="s">
        <v>106</v>
      </c>
    </row>
    <row r="61" spans="1:14" s="28" customFormat="1" ht="25.5">
      <c r="A61" s="18" t="s">
        <v>67</v>
      </c>
      <c r="B61" s="18" t="s">
        <v>69</v>
      </c>
      <c r="C61" s="58">
        <v>42198</v>
      </c>
      <c r="D61" s="18">
        <v>20150131</v>
      </c>
      <c r="E61" s="56">
        <v>30575.62</v>
      </c>
      <c r="F61" s="18" t="s">
        <v>45</v>
      </c>
      <c r="G61" s="18" t="s">
        <v>46</v>
      </c>
      <c r="H61" s="56">
        <v>27085.7</v>
      </c>
      <c r="I61" s="56">
        <v>3489.92</v>
      </c>
      <c r="J61" s="56">
        <v>0</v>
      </c>
      <c r="K61" s="56">
        <v>3489.92</v>
      </c>
      <c r="L61" s="56">
        <f>(I61+J61)-K61</f>
        <v>0</v>
      </c>
      <c r="M61" s="56">
        <v>0</v>
      </c>
      <c r="N61" s="58">
        <v>45033</v>
      </c>
    </row>
    <row r="62" spans="1:14" s="28" customFormat="1" ht="25.5">
      <c r="A62" s="18" t="s">
        <v>67</v>
      </c>
      <c r="B62" s="18" t="s">
        <v>69</v>
      </c>
      <c r="C62" s="58">
        <v>42198</v>
      </c>
      <c r="D62" s="18">
        <v>20150131</v>
      </c>
      <c r="E62" s="56">
        <v>37247.67</v>
      </c>
      <c r="F62" s="18" t="s">
        <v>199</v>
      </c>
      <c r="G62" s="62" t="s">
        <v>81</v>
      </c>
      <c r="H62" s="56">
        <v>22953.67</v>
      </c>
      <c r="I62" s="56">
        <v>14294</v>
      </c>
      <c r="J62" s="56">
        <v>0</v>
      </c>
      <c r="K62" s="56">
        <v>8700</v>
      </c>
      <c r="L62" s="56">
        <f>(I62+J62)-K62</f>
        <v>5594</v>
      </c>
      <c r="M62" s="56">
        <f>L62</f>
        <v>5594</v>
      </c>
      <c r="N62" s="58">
        <v>45033</v>
      </c>
    </row>
    <row r="63" spans="1:14" s="28" customFormat="1" ht="25.5">
      <c r="A63" s="18" t="s">
        <v>67</v>
      </c>
      <c r="B63" s="18" t="s">
        <v>86</v>
      </c>
      <c r="C63" s="58">
        <v>42901</v>
      </c>
      <c r="D63" s="18">
        <v>20170222</v>
      </c>
      <c r="E63" s="56">
        <v>10864.19</v>
      </c>
      <c r="F63" s="18" t="s">
        <v>45</v>
      </c>
      <c r="G63" s="18" t="s">
        <v>46</v>
      </c>
      <c r="H63" s="56">
        <v>0</v>
      </c>
      <c r="I63" s="56">
        <v>10864.19</v>
      </c>
      <c r="J63" s="56">
        <v>0</v>
      </c>
      <c r="K63" s="56">
        <v>2016.64</v>
      </c>
      <c r="L63" s="56">
        <f>(I63+J63)-K63</f>
        <v>8847.5500000000011</v>
      </c>
      <c r="M63" s="56">
        <v>0</v>
      </c>
      <c r="N63" s="58">
        <v>45139</v>
      </c>
    </row>
    <row r="64" spans="1:14" s="28" customFormat="1" ht="25.5">
      <c r="A64" s="18" t="s">
        <v>67</v>
      </c>
      <c r="B64" s="18" t="s">
        <v>114</v>
      </c>
      <c r="C64" s="58">
        <v>42503</v>
      </c>
      <c r="D64" s="18">
        <v>20141955</v>
      </c>
      <c r="E64" s="56">
        <v>467756.03</v>
      </c>
      <c r="F64" s="18" t="s">
        <v>45</v>
      </c>
      <c r="G64" s="18" t="s">
        <v>46</v>
      </c>
      <c r="H64" s="56">
        <v>0</v>
      </c>
      <c r="I64" s="56">
        <v>467756.03</v>
      </c>
      <c r="J64" s="56">
        <v>0</v>
      </c>
      <c r="K64" s="56">
        <v>4647.32</v>
      </c>
      <c r="L64" s="56">
        <f>(I64+J64)-K64</f>
        <v>463108.71</v>
      </c>
      <c r="M64" s="56">
        <v>0</v>
      </c>
      <c r="N64" s="58">
        <v>46037</v>
      </c>
    </row>
    <row r="65" spans="1:14" s="28" customFormat="1" ht="25.5">
      <c r="A65" s="18" t="s">
        <v>187</v>
      </c>
      <c r="B65" s="18" t="s">
        <v>188</v>
      </c>
      <c r="C65" s="58">
        <v>43173</v>
      </c>
      <c r="D65" s="18">
        <v>20171116</v>
      </c>
      <c r="E65" s="56">
        <v>2736.44</v>
      </c>
      <c r="F65" s="18" t="s">
        <v>45</v>
      </c>
      <c r="G65" s="18" t="s">
        <v>47</v>
      </c>
      <c r="H65" s="56">
        <v>0</v>
      </c>
      <c r="I65" s="56">
        <v>0</v>
      </c>
      <c r="J65" s="56">
        <v>2736.44</v>
      </c>
      <c r="K65" s="56">
        <v>0</v>
      </c>
      <c r="L65" s="56">
        <f>(I65+J65)-K65</f>
        <v>2736.44</v>
      </c>
      <c r="M65" s="56">
        <v>0</v>
      </c>
      <c r="N65" s="58">
        <v>46434</v>
      </c>
    </row>
    <row r="66" spans="1:14" s="28" customFormat="1" ht="25.5">
      <c r="A66" s="18" t="s">
        <v>187</v>
      </c>
      <c r="B66" s="18" t="s">
        <v>188</v>
      </c>
      <c r="C66" s="58">
        <v>43173</v>
      </c>
      <c r="D66" s="18">
        <v>20171116</v>
      </c>
      <c r="E66" s="56">
        <v>29339.18</v>
      </c>
      <c r="F66" s="18" t="s">
        <v>199</v>
      </c>
      <c r="G66" s="18" t="s">
        <v>81</v>
      </c>
      <c r="H66" s="56">
        <v>0</v>
      </c>
      <c r="I66" s="56">
        <v>0</v>
      </c>
      <c r="J66" s="56">
        <v>29339.18</v>
      </c>
      <c r="K66" s="56">
        <v>0</v>
      </c>
      <c r="L66" s="56">
        <f>(I66+J66)-K66</f>
        <v>29339.18</v>
      </c>
      <c r="M66" s="56">
        <v>0</v>
      </c>
      <c r="N66" s="58">
        <v>48174</v>
      </c>
    </row>
    <row r="67" spans="1:14" s="28" customFormat="1" ht="25.5">
      <c r="A67" s="18" t="s">
        <v>115</v>
      </c>
      <c r="B67" s="18" t="s">
        <v>116</v>
      </c>
      <c r="C67" s="58">
        <v>43496</v>
      </c>
      <c r="D67" s="18">
        <v>20160395</v>
      </c>
      <c r="E67" s="56">
        <v>310510.72</v>
      </c>
      <c r="F67" s="18" t="s">
        <v>45</v>
      </c>
      <c r="G67" s="18" t="s">
        <v>46</v>
      </c>
      <c r="H67" s="56">
        <v>0</v>
      </c>
      <c r="I67" s="56">
        <v>310510.72</v>
      </c>
      <c r="J67" s="56">
        <v>0</v>
      </c>
      <c r="K67" s="56">
        <v>0</v>
      </c>
      <c r="L67" s="56">
        <f>(I67+J67)-K67</f>
        <v>310510.72</v>
      </c>
      <c r="M67" s="56">
        <v>0</v>
      </c>
      <c r="N67" s="58">
        <v>47868</v>
      </c>
    </row>
    <row r="68" spans="1:14" s="28" customFormat="1" ht="25.5">
      <c r="A68" s="18" t="s">
        <v>115</v>
      </c>
      <c r="B68" s="18" t="s">
        <v>189</v>
      </c>
      <c r="C68" s="58">
        <v>42670</v>
      </c>
      <c r="D68" s="18">
        <v>20150726</v>
      </c>
      <c r="E68" s="56">
        <v>17096.6</v>
      </c>
      <c r="F68" s="18" t="s">
        <v>45</v>
      </c>
      <c r="G68" s="18" t="s">
        <v>46</v>
      </c>
      <c r="H68" s="56">
        <v>0</v>
      </c>
      <c r="I68" s="56">
        <v>0</v>
      </c>
      <c r="J68" s="56">
        <v>17096.6</v>
      </c>
      <c r="K68" s="56">
        <v>0</v>
      </c>
      <c r="L68" s="56">
        <f>(I68+J68)-K68</f>
        <v>17096.6</v>
      </c>
      <c r="M68" s="56">
        <v>0</v>
      </c>
      <c r="N68" s="58">
        <v>46337</v>
      </c>
    </row>
    <row r="69" spans="1:14" s="28" customFormat="1" ht="25.5">
      <c r="A69" s="18" t="s">
        <v>115</v>
      </c>
      <c r="B69" s="18" t="s">
        <v>189</v>
      </c>
      <c r="C69" s="58">
        <v>42670</v>
      </c>
      <c r="D69" s="18">
        <v>20150726</v>
      </c>
      <c r="E69" s="56">
        <v>16872.16</v>
      </c>
      <c r="F69" s="18" t="s">
        <v>45</v>
      </c>
      <c r="G69" s="18" t="s">
        <v>81</v>
      </c>
      <c r="H69" s="56">
        <v>0</v>
      </c>
      <c r="I69" s="56">
        <v>0</v>
      </c>
      <c r="J69" s="56">
        <v>16872.16</v>
      </c>
      <c r="K69" s="56">
        <v>0</v>
      </c>
      <c r="L69" s="56">
        <f>(I69+J69)-K69</f>
        <v>16872.16</v>
      </c>
      <c r="M69" s="56">
        <v>0</v>
      </c>
      <c r="N69" s="58">
        <v>48163</v>
      </c>
    </row>
    <row r="70" spans="1:14" s="28" customFormat="1" ht="25.5">
      <c r="A70" s="18" t="s">
        <v>70</v>
      </c>
      <c r="B70" s="18" t="s">
        <v>66</v>
      </c>
      <c r="C70" s="58">
        <v>42789</v>
      </c>
      <c r="D70" s="18">
        <v>20151061</v>
      </c>
      <c r="E70" s="56">
        <v>41512.59</v>
      </c>
      <c r="F70" s="18" t="s">
        <v>45</v>
      </c>
      <c r="G70" s="18" t="s">
        <v>117</v>
      </c>
      <c r="H70" s="56">
        <v>28911.01</v>
      </c>
      <c r="I70" s="56">
        <v>12601.58</v>
      </c>
      <c r="J70" s="56">
        <v>0</v>
      </c>
      <c r="K70" s="56">
        <v>4516.27</v>
      </c>
      <c r="L70" s="56">
        <f>(I70+J70)-K70</f>
        <v>8085.3099999999995</v>
      </c>
      <c r="M70" s="56">
        <v>0</v>
      </c>
      <c r="N70" s="58">
        <v>44853</v>
      </c>
    </row>
    <row r="71" spans="1:14" s="28" customFormat="1" ht="25.5">
      <c r="A71" s="18" t="s">
        <v>70</v>
      </c>
      <c r="B71" s="18" t="s">
        <v>66</v>
      </c>
      <c r="C71" s="58">
        <v>42789</v>
      </c>
      <c r="D71" s="18">
        <v>20151061</v>
      </c>
      <c r="E71" s="56">
        <v>8037.25</v>
      </c>
      <c r="F71" s="18" t="s">
        <v>202</v>
      </c>
      <c r="G71" s="62" t="s">
        <v>81</v>
      </c>
      <c r="H71" s="56">
        <v>0</v>
      </c>
      <c r="I71" s="56">
        <v>8037.25</v>
      </c>
      <c r="J71" s="56">
        <v>0</v>
      </c>
      <c r="K71" s="56">
        <v>0</v>
      </c>
      <c r="L71" s="56">
        <f>(I71+J71)-K71</f>
        <v>8037.25</v>
      </c>
      <c r="M71" s="56">
        <v>0</v>
      </c>
      <c r="N71" s="58">
        <v>47555</v>
      </c>
    </row>
    <row r="72" spans="1:14" s="28" customFormat="1" ht="25.5">
      <c r="A72" s="18" t="s">
        <v>190</v>
      </c>
      <c r="B72" s="18" t="s">
        <v>191</v>
      </c>
      <c r="C72" s="58">
        <v>42121</v>
      </c>
      <c r="D72" s="18">
        <v>20141650</v>
      </c>
      <c r="E72" s="56">
        <v>22444</v>
      </c>
      <c r="F72" s="18" t="s">
        <v>192</v>
      </c>
      <c r="G72" s="62" t="s">
        <v>46</v>
      </c>
      <c r="H72" s="56">
        <v>0</v>
      </c>
      <c r="I72" s="56">
        <v>0</v>
      </c>
      <c r="J72" s="56">
        <v>22444</v>
      </c>
      <c r="K72" s="56">
        <v>0</v>
      </c>
      <c r="L72" s="56">
        <f>(I72+J72)-K72</f>
        <v>22444</v>
      </c>
      <c r="M72" s="56">
        <v>0</v>
      </c>
      <c r="N72" s="58">
        <v>46147</v>
      </c>
    </row>
    <row r="73" spans="1:14" s="28" customFormat="1" ht="25.5">
      <c r="A73" s="18" t="s">
        <v>193</v>
      </c>
      <c r="B73" s="18" t="s">
        <v>194</v>
      </c>
      <c r="C73" s="58">
        <v>42278</v>
      </c>
      <c r="D73" s="18">
        <v>20151129</v>
      </c>
      <c r="E73" s="56">
        <v>65000</v>
      </c>
      <c r="F73" s="18" t="s">
        <v>45</v>
      </c>
      <c r="G73" s="62" t="s">
        <v>179</v>
      </c>
      <c r="H73" s="56">
        <v>0</v>
      </c>
      <c r="I73" s="56">
        <v>0</v>
      </c>
      <c r="J73" s="56">
        <v>65000</v>
      </c>
      <c r="K73" s="56">
        <v>0</v>
      </c>
      <c r="L73" s="56">
        <f>(I73+J73)-K73</f>
        <v>65000</v>
      </c>
      <c r="M73" s="56">
        <v>0</v>
      </c>
      <c r="N73" s="58" t="s">
        <v>106</v>
      </c>
    </row>
    <row r="74" spans="1:14" s="28" customFormat="1" ht="38.25">
      <c r="A74" s="18" t="s">
        <v>195</v>
      </c>
      <c r="B74" s="18" t="s">
        <v>72</v>
      </c>
      <c r="C74" s="58">
        <v>42597</v>
      </c>
      <c r="D74" s="18">
        <v>20150991</v>
      </c>
      <c r="E74" s="56">
        <v>175000</v>
      </c>
      <c r="F74" s="18" t="s">
        <v>199</v>
      </c>
      <c r="G74" s="62" t="s">
        <v>71</v>
      </c>
      <c r="H74" s="56">
        <v>0</v>
      </c>
      <c r="I74" s="56">
        <v>175000</v>
      </c>
      <c r="J74" s="56">
        <v>0</v>
      </c>
      <c r="K74" s="56">
        <v>0</v>
      </c>
      <c r="L74" s="56">
        <f>(I74+J74)-K74</f>
        <v>175000</v>
      </c>
      <c r="M74" s="56">
        <v>0</v>
      </c>
      <c r="N74" s="58" t="s">
        <v>106</v>
      </c>
    </row>
    <row r="75" spans="1:14" s="28" customFormat="1" ht="38.25">
      <c r="A75" s="18" t="s">
        <v>195</v>
      </c>
      <c r="B75" s="18" t="s">
        <v>72</v>
      </c>
      <c r="C75" s="58">
        <v>43573</v>
      </c>
      <c r="D75" s="18">
        <v>20171221</v>
      </c>
      <c r="E75" s="56">
        <v>70424.24</v>
      </c>
      <c r="F75" s="18" t="s">
        <v>199</v>
      </c>
      <c r="G75" s="62" t="s">
        <v>71</v>
      </c>
      <c r="H75" s="56">
        <v>0</v>
      </c>
      <c r="I75" s="56">
        <v>70424.24</v>
      </c>
      <c r="J75" s="56">
        <v>0</v>
      </c>
      <c r="K75" s="56">
        <v>0</v>
      </c>
      <c r="L75" s="56">
        <f>(I75+J75)-K75</f>
        <v>70424.24</v>
      </c>
      <c r="M75" s="56">
        <v>0</v>
      </c>
      <c r="N75" s="18" t="s">
        <v>106</v>
      </c>
    </row>
    <row r="76" spans="1:14" s="28" customFormat="1" ht="25.5">
      <c r="A76" s="18" t="s">
        <v>73</v>
      </c>
      <c r="B76" s="58" t="s">
        <v>74</v>
      </c>
      <c r="C76" s="58">
        <v>42305</v>
      </c>
      <c r="D76" s="18">
        <v>920758</v>
      </c>
      <c r="E76" s="56">
        <v>100000</v>
      </c>
      <c r="F76" s="18" t="s">
        <v>45</v>
      </c>
      <c r="G76" s="18" t="s">
        <v>75</v>
      </c>
      <c r="H76" s="56">
        <v>29126.54</v>
      </c>
      <c r="I76" s="56">
        <v>70873.46</v>
      </c>
      <c r="J76" s="56">
        <v>0</v>
      </c>
      <c r="K76" s="56">
        <v>0</v>
      </c>
      <c r="L76" s="56">
        <f>(I76+J76)-K76</f>
        <v>70873.46</v>
      </c>
      <c r="M76" s="56">
        <f>L76</f>
        <v>70873.46</v>
      </c>
      <c r="N76" s="58" t="s">
        <v>106</v>
      </c>
    </row>
    <row r="77" spans="1:14" s="28" customFormat="1" ht="25.5">
      <c r="A77" s="18" t="s">
        <v>78</v>
      </c>
      <c r="B77" s="18" t="s">
        <v>79</v>
      </c>
      <c r="C77" s="58">
        <v>42265</v>
      </c>
      <c r="D77" s="18">
        <v>20150188</v>
      </c>
      <c r="E77" s="56">
        <v>22000.25</v>
      </c>
      <c r="F77" s="18" t="s">
        <v>45</v>
      </c>
      <c r="G77" s="18" t="s">
        <v>46</v>
      </c>
      <c r="H77" s="56">
        <v>804.87</v>
      </c>
      <c r="I77" s="56">
        <f>E77-H77</f>
        <v>21195.38</v>
      </c>
      <c r="J77" s="56">
        <v>0</v>
      </c>
      <c r="K77" s="56">
        <v>19082.15</v>
      </c>
      <c r="L77" s="56">
        <f>(I77+J77)-K77</f>
        <v>2113.2299999999996</v>
      </c>
      <c r="M77" s="56">
        <v>0</v>
      </c>
      <c r="N77" s="58">
        <v>47351</v>
      </c>
    </row>
    <row r="78" spans="1:14" s="28" customFormat="1" ht="25.5">
      <c r="A78" s="18" t="s">
        <v>78</v>
      </c>
      <c r="B78" s="18" t="s">
        <v>79</v>
      </c>
      <c r="C78" s="58">
        <v>42265</v>
      </c>
      <c r="D78" s="18">
        <v>20150188</v>
      </c>
      <c r="E78" s="56">
        <v>10000</v>
      </c>
      <c r="F78" s="18" t="s">
        <v>199</v>
      </c>
      <c r="G78" s="62" t="s">
        <v>81</v>
      </c>
      <c r="H78" s="56">
        <v>0</v>
      </c>
      <c r="I78" s="56">
        <v>10000</v>
      </c>
      <c r="J78" s="56">
        <v>0</v>
      </c>
      <c r="K78" s="56">
        <v>0</v>
      </c>
      <c r="L78" s="56">
        <f>(I78+J78)-K78</f>
        <v>10000</v>
      </c>
      <c r="M78" s="56">
        <v>10000</v>
      </c>
      <c r="N78" s="58">
        <v>47462</v>
      </c>
    </row>
    <row r="79" spans="1:14" s="28" customFormat="1" ht="25.5">
      <c r="A79" s="18" t="s">
        <v>78</v>
      </c>
      <c r="B79" s="18" t="s">
        <v>79</v>
      </c>
      <c r="C79" s="58">
        <v>42265</v>
      </c>
      <c r="D79" s="18">
        <v>20150188</v>
      </c>
      <c r="E79" s="56">
        <v>10000</v>
      </c>
      <c r="F79" s="18" t="s">
        <v>199</v>
      </c>
      <c r="G79" s="62" t="s">
        <v>81</v>
      </c>
      <c r="H79" s="56">
        <v>0</v>
      </c>
      <c r="I79" s="56">
        <v>10000</v>
      </c>
      <c r="J79" s="56">
        <v>0</v>
      </c>
      <c r="K79" s="56">
        <v>0</v>
      </c>
      <c r="L79" s="56">
        <f>(I79+J79)-K79</f>
        <v>10000</v>
      </c>
      <c r="M79" s="56">
        <v>10000</v>
      </c>
      <c r="N79" s="58">
        <v>47521</v>
      </c>
    </row>
    <row r="80" spans="1:14" s="28" customFormat="1" ht="25.5">
      <c r="A80" s="18" t="s">
        <v>78</v>
      </c>
      <c r="B80" s="18" t="s">
        <v>79</v>
      </c>
      <c r="C80" s="58">
        <v>42265</v>
      </c>
      <c r="D80" s="18">
        <v>20150188</v>
      </c>
      <c r="E80" s="56">
        <v>6800.85</v>
      </c>
      <c r="F80" s="18" t="s">
        <v>199</v>
      </c>
      <c r="G80" s="62" t="s">
        <v>81</v>
      </c>
      <c r="H80" s="56">
        <v>0</v>
      </c>
      <c r="I80" s="56">
        <v>6800.85</v>
      </c>
      <c r="J80" s="56">
        <v>0</v>
      </c>
      <c r="K80" s="56">
        <v>0</v>
      </c>
      <c r="L80" s="56">
        <f>(I80+J80)-K80</f>
        <v>6800.85</v>
      </c>
      <c r="M80" s="56">
        <v>6800.85</v>
      </c>
      <c r="N80" s="58">
        <v>47793</v>
      </c>
    </row>
    <row r="81" spans="1:14" s="28" customFormat="1" ht="25.5">
      <c r="A81" s="18" t="s">
        <v>78</v>
      </c>
      <c r="B81" s="18" t="s">
        <v>85</v>
      </c>
      <c r="C81" s="58">
        <v>42823</v>
      </c>
      <c r="D81" s="18">
        <v>20151659</v>
      </c>
      <c r="E81" s="56">
        <v>26466.67</v>
      </c>
      <c r="F81" s="18" t="s">
        <v>199</v>
      </c>
      <c r="G81" s="62" t="s">
        <v>81</v>
      </c>
      <c r="H81" s="56">
        <v>0</v>
      </c>
      <c r="I81" s="56">
        <v>26466.67</v>
      </c>
      <c r="J81" s="56">
        <v>0</v>
      </c>
      <c r="K81" s="56">
        <v>12849</v>
      </c>
      <c r="L81" s="56">
        <f>(I81+J81)-K81</f>
        <v>13617.669999999998</v>
      </c>
      <c r="M81" s="56">
        <v>13617.67</v>
      </c>
      <c r="N81" s="58">
        <v>45601</v>
      </c>
    </row>
    <row r="82" spans="1:14" s="28" customFormat="1" ht="25.5">
      <c r="A82" s="18" t="s">
        <v>78</v>
      </c>
      <c r="B82" s="18" t="s">
        <v>196</v>
      </c>
      <c r="C82" s="58">
        <v>43635</v>
      </c>
      <c r="D82" s="18">
        <v>20182040</v>
      </c>
      <c r="E82" s="56">
        <v>2404.1</v>
      </c>
      <c r="F82" s="18" t="s">
        <v>45</v>
      </c>
      <c r="G82" s="62" t="s">
        <v>47</v>
      </c>
      <c r="H82" s="56">
        <v>0</v>
      </c>
      <c r="I82" s="56">
        <v>0</v>
      </c>
      <c r="J82" s="56">
        <v>2404.1</v>
      </c>
      <c r="K82" s="56">
        <v>2404.1</v>
      </c>
      <c r="L82" s="56">
        <f>(I82+J82)-K82</f>
        <v>0</v>
      </c>
      <c r="M82" s="56">
        <v>0</v>
      </c>
      <c r="N82" s="58">
        <v>46126</v>
      </c>
    </row>
    <row r="83" spans="1:14" s="28" customFormat="1" ht="25.5">
      <c r="A83" s="18" t="s">
        <v>78</v>
      </c>
      <c r="B83" s="18" t="s">
        <v>196</v>
      </c>
      <c r="C83" s="58">
        <v>43635</v>
      </c>
      <c r="D83" s="18">
        <v>20182040</v>
      </c>
      <c r="E83" s="56">
        <v>11870.23</v>
      </c>
      <c r="F83" s="18" t="s">
        <v>45</v>
      </c>
      <c r="G83" s="62" t="s">
        <v>80</v>
      </c>
      <c r="H83" s="56">
        <v>0</v>
      </c>
      <c r="I83" s="56">
        <v>0</v>
      </c>
      <c r="J83" s="56">
        <v>11870.23</v>
      </c>
      <c r="K83" s="56">
        <v>11870.23</v>
      </c>
      <c r="L83" s="56">
        <f>(I83+J83)-K83</f>
        <v>0</v>
      </c>
      <c r="M83" s="56">
        <v>0</v>
      </c>
      <c r="N83" s="58">
        <v>46126</v>
      </c>
    </row>
    <row r="84" spans="1:14" s="28" customFormat="1" ht="25.5">
      <c r="A84" s="18" t="s">
        <v>78</v>
      </c>
      <c r="B84" s="18" t="s">
        <v>196</v>
      </c>
      <c r="C84" s="58">
        <v>43635</v>
      </c>
      <c r="D84" s="18">
        <v>20182040</v>
      </c>
      <c r="E84" s="56">
        <v>543.16</v>
      </c>
      <c r="F84" s="18" t="s">
        <v>45</v>
      </c>
      <c r="G84" s="62" t="s">
        <v>48</v>
      </c>
      <c r="H84" s="56">
        <v>0</v>
      </c>
      <c r="I84" s="56">
        <v>0</v>
      </c>
      <c r="J84" s="56">
        <v>543.16</v>
      </c>
      <c r="K84" s="56">
        <v>543.16</v>
      </c>
      <c r="L84" s="56">
        <f>(I84+J84)-K84</f>
        <v>0</v>
      </c>
      <c r="M84" s="56">
        <v>0</v>
      </c>
      <c r="N84" s="58">
        <v>46126</v>
      </c>
    </row>
    <row r="85" spans="1:14" s="28" customFormat="1" ht="25.5">
      <c r="A85" s="18" t="s">
        <v>78</v>
      </c>
      <c r="B85" s="18" t="s">
        <v>196</v>
      </c>
      <c r="C85" s="58">
        <v>43635</v>
      </c>
      <c r="D85" s="18">
        <v>20182040</v>
      </c>
      <c r="E85" s="56">
        <v>18058.14</v>
      </c>
      <c r="F85" s="18" t="s">
        <v>199</v>
      </c>
      <c r="G85" s="62" t="s">
        <v>81</v>
      </c>
      <c r="H85" s="56">
        <v>0</v>
      </c>
      <c r="I85" s="56">
        <v>0</v>
      </c>
      <c r="J85" s="56">
        <v>18058.14</v>
      </c>
      <c r="K85" s="56">
        <v>0</v>
      </c>
      <c r="L85" s="56">
        <f>(I85+J85)-K85</f>
        <v>18058.14</v>
      </c>
      <c r="M85" s="56">
        <v>18058.14</v>
      </c>
      <c r="N85" s="58">
        <v>47993</v>
      </c>
    </row>
    <row r="86" spans="1:14" s="28" customFormat="1" ht="25.5">
      <c r="A86" s="18" t="s">
        <v>203</v>
      </c>
      <c r="B86" s="18" t="s">
        <v>66</v>
      </c>
      <c r="C86" s="58">
        <v>42531</v>
      </c>
      <c r="D86" s="18">
        <v>20151644</v>
      </c>
      <c r="E86" s="56">
        <v>12995.22</v>
      </c>
      <c r="F86" s="18" t="s">
        <v>199</v>
      </c>
      <c r="G86" s="62" t="s">
        <v>81</v>
      </c>
      <c r="H86" s="56">
        <v>0</v>
      </c>
      <c r="I86" s="56">
        <v>0</v>
      </c>
      <c r="J86" s="56">
        <v>12995.22</v>
      </c>
      <c r="K86" s="56">
        <v>0</v>
      </c>
      <c r="L86" s="56">
        <f>(I86+J86)-K86</f>
        <v>12995.22</v>
      </c>
      <c r="M86" s="56">
        <v>0</v>
      </c>
      <c r="N86" s="58">
        <v>47993</v>
      </c>
    </row>
    <row r="87" spans="1:14" s="28" customFormat="1" ht="25.5">
      <c r="A87" s="18" t="s">
        <v>197</v>
      </c>
      <c r="B87" s="18" t="s">
        <v>198</v>
      </c>
      <c r="C87" s="58">
        <v>43371</v>
      </c>
      <c r="D87" s="18">
        <v>20172148</v>
      </c>
      <c r="E87" s="56">
        <v>160484.88</v>
      </c>
      <c r="F87" s="18" t="s">
        <v>45</v>
      </c>
      <c r="G87" s="62" t="s">
        <v>46</v>
      </c>
      <c r="H87" s="56">
        <v>0</v>
      </c>
      <c r="I87" s="56">
        <v>0</v>
      </c>
      <c r="J87" s="56">
        <v>160484.88</v>
      </c>
      <c r="K87" s="56">
        <v>0</v>
      </c>
      <c r="L87" s="56">
        <f>(I87+J87)-K87</f>
        <v>160484.88</v>
      </c>
      <c r="M87" s="56">
        <v>0</v>
      </c>
      <c r="N87" s="58">
        <v>46357</v>
      </c>
    </row>
    <row r="88" spans="1:14" s="28" customFormat="1" ht="25.5">
      <c r="A88" s="18" t="s">
        <v>82</v>
      </c>
      <c r="B88" s="18" t="s">
        <v>83</v>
      </c>
      <c r="C88" s="58">
        <v>41159</v>
      </c>
      <c r="D88" s="18">
        <v>20111370</v>
      </c>
      <c r="E88" s="56">
        <v>74498.28</v>
      </c>
      <c r="F88" s="18" t="s">
        <v>45</v>
      </c>
      <c r="G88" s="18" t="s">
        <v>46</v>
      </c>
      <c r="H88" s="56">
        <v>52845.05</v>
      </c>
      <c r="I88" s="56">
        <v>21653.23</v>
      </c>
      <c r="J88" s="56">
        <v>0</v>
      </c>
      <c r="K88" s="56">
        <v>0</v>
      </c>
      <c r="L88" s="56">
        <f>(I88+J88)-K88</f>
        <v>21653.23</v>
      </c>
      <c r="M88" s="56">
        <f>L88</f>
        <v>21653.23</v>
      </c>
      <c r="N88" s="58" t="s">
        <v>106</v>
      </c>
    </row>
    <row r="89" spans="1:14" s="28" customFormat="1" ht="25.5">
      <c r="A89" s="18" t="s">
        <v>82</v>
      </c>
      <c r="B89" s="18" t="s">
        <v>84</v>
      </c>
      <c r="C89" s="58">
        <v>41318</v>
      </c>
      <c r="D89" s="18">
        <v>20120887</v>
      </c>
      <c r="E89" s="56">
        <v>57821.47</v>
      </c>
      <c r="F89" s="18" t="s">
        <v>45</v>
      </c>
      <c r="G89" s="18" t="s">
        <v>46</v>
      </c>
      <c r="H89" s="56">
        <v>30381.87</v>
      </c>
      <c r="I89" s="56">
        <v>27439.6</v>
      </c>
      <c r="J89" s="56">
        <v>0</v>
      </c>
      <c r="K89" s="56">
        <v>0</v>
      </c>
      <c r="L89" s="56">
        <f>(I89+J89)-K89</f>
        <v>27439.6</v>
      </c>
      <c r="M89" s="56">
        <f>L89</f>
        <v>27439.6</v>
      </c>
      <c r="N89" s="58">
        <v>45172</v>
      </c>
    </row>
    <row r="90" spans="1:14" ht="13.5" thickBot="1">
      <c r="A90" s="41"/>
      <c r="B90" s="41"/>
      <c r="C90" s="70"/>
      <c r="D90" s="41"/>
      <c r="E90" s="71"/>
      <c r="F90" s="41"/>
      <c r="G90" s="41"/>
      <c r="H90" s="71"/>
      <c r="I90" s="72">
        <f>SUM(I2:I89)</f>
        <v>3549529.9199999995</v>
      </c>
      <c r="J90" s="73">
        <f>SUM(J2:J89)</f>
        <v>1489403.5399999996</v>
      </c>
      <c r="K90" s="72">
        <f>SUM(K2:K89)</f>
        <v>412116.49</v>
      </c>
      <c r="L90" s="72">
        <f>SUM(L2:L89)</f>
        <v>4626816.9699999988</v>
      </c>
      <c r="M90" s="72">
        <f>SUM(M2:M89)</f>
        <v>1546195.1899999997</v>
      </c>
      <c r="N90" s="41"/>
    </row>
    <row r="91" spans="11:11" ht="13.5" thickTop="1">
      <c r="K91" s="63"/>
    </row>
    <row r="92" spans="9:12">
      <c r="I92" s="75"/>
      <c r="L92" s="75"/>
    </row>
  </sheetData>
  <autoFilter ref="A1:N90"/>
  <pageMargins left="0.7" right="0.7" top="0.75" bottom="0.75" header="0.3" footer="0.3"/>
  <pageSetup paperSize="8" scale="65" orientation="portrait"/>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E25"/>
  <sheetViews>
    <sheetView view="normal" workbookViewId="0">
      <selection pane="topLeft" activeCell="C27" sqref="C27"/>
    </sheetView>
  </sheetViews>
  <sheetFormatPr defaultRowHeight="12.75"/>
  <cols>
    <col min="1" max="1" width="20.140625" style="35" customWidth="1"/>
    <col min="2" max="2" width="37" style="31" customWidth="1"/>
    <col min="3" max="3" width="21.7109375" style="35" customWidth="1"/>
    <col min="4" max="4" width="13.84765625" style="51" customWidth="1"/>
    <col min="5" max="5" width="32.27734375" style="35" customWidth="1"/>
    <col min="6" max="16384" width="9.140625" style="31" customWidth="1"/>
  </cols>
  <sheetData>
    <row r="2" spans="1:5" ht="105" customHeight="1">
      <c r="A2" s="43" t="s">
        <v>31</v>
      </c>
      <c r="B2" s="43" t="s">
        <v>13</v>
      </c>
      <c r="C2" s="43"/>
      <c r="D2" s="44"/>
      <c r="E2" s="43"/>
    </row>
    <row r="3" spans="1:5">
      <c r="A3" s="43"/>
      <c r="B3" s="45"/>
      <c r="C3" s="43"/>
      <c r="D3" s="44"/>
      <c r="E3" s="43"/>
    </row>
    <row r="4" spans="1:5">
      <c r="A4" s="43"/>
      <c r="B4" s="45"/>
      <c r="C4" s="43"/>
      <c r="D4" s="44"/>
      <c r="E4" s="43"/>
    </row>
    <row r="5" spans="1:5" ht="25.5">
      <c r="A5" s="36" t="s">
        <v>26</v>
      </c>
      <c r="B5" s="46" t="s">
        <v>287</v>
      </c>
      <c r="C5" s="36" t="s">
        <v>288</v>
      </c>
      <c r="D5" s="37" t="s">
        <v>34</v>
      </c>
      <c r="E5" s="36" t="s">
        <v>228</v>
      </c>
    </row>
    <row r="6" spans="1:5">
      <c r="A6" s="36" t="s">
        <v>44</v>
      </c>
      <c r="B6" s="46" t="s">
        <v>206</v>
      </c>
      <c r="C6" s="36" t="s">
        <v>100</v>
      </c>
      <c r="D6" s="47">
        <v>175.24</v>
      </c>
      <c r="E6" s="36" t="s">
        <v>121</v>
      </c>
    </row>
    <row r="7" spans="1:5">
      <c r="A7" s="36" t="s">
        <v>44</v>
      </c>
      <c r="B7" s="46" t="s">
        <v>99</v>
      </c>
      <c r="C7" s="33" t="s">
        <v>100</v>
      </c>
      <c r="D7" s="47">
        <v>0.63</v>
      </c>
      <c r="E7" s="36" t="s">
        <v>121</v>
      </c>
    </row>
    <row r="8" spans="1:5">
      <c r="A8" s="36" t="s">
        <v>44</v>
      </c>
      <c r="B8" s="46" t="s">
        <v>120</v>
      </c>
      <c r="C8" s="33" t="s">
        <v>100</v>
      </c>
      <c r="D8" s="47">
        <v>16562.8</v>
      </c>
      <c r="E8" s="36" t="s">
        <v>121</v>
      </c>
    </row>
    <row r="9" spans="1:5">
      <c r="A9" s="36" t="s">
        <v>44</v>
      </c>
      <c r="B9" s="46" t="s">
        <v>207</v>
      </c>
      <c r="C9" s="33" t="s">
        <v>100</v>
      </c>
      <c r="D9" s="47">
        <v>3531.28</v>
      </c>
      <c r="E9" s="36" t="s">
        <v>208</v>
      </c>
    </row>
    <row r="10" spans="1:5">
      <c r="A10" s="36" t="s">
        <v>49</v>
      </c>
      <c r="B10" s="46" t="s">
        <v>51</v>
      </c>
      <c r="C10" s="33" t="s">
        <v>225</v>
      </c>
      <c r="D10" s="47">
        <v>209400.41</v>
      </c>
      <c r="E10" s="36" t="s">
        <v>209</v>
      </c>
    </row>
    <row r="11" spans="1:5">
      <c r="A11" s="36" t="s">
        <v>49</v>
      </c>
      <c r="B11" s="46" t="s">
        <v>210</v>
      </c>
      <c r="C11" s="33" t="s">
        <v>225</v>
      </c>
      <c r="D11" s="47">
        <v>376617.97</v>
      </c>
      <c r="E11" s="36" t="s">
        <v>209</v>
      </c>
    </row>
    <row r="12" spans="1:5">
      <c r="A12" s="36" t="s">
        <v>49</v>
      </c>
      <c r="B12" s="46" t="s">
        <v>211</v>
      </c>
      <c r="C12" s="33" t="s">
        <v>212</v>
      </c>
      <c r="D12" s="47">
        <v>455763.3</v>
      </c>
      <c r="E12" s="36" t="s">
        <v>209</v>
      </c>
    </row>
    <row r="13" spans="1:5">
      <c r="A13" s="36" t="s">
        <v>213</v>
      </c>
      <c r="B13" s="46" t="s">
        <v>214</v>
      </c>
      <c r="C13" s="33" t="s">
        <v>100</v>
      </c>
      <c r="D13" s="47">
        <v>18478.72</v>
      </c>
      <c r="E13" s="36" t="s">
        <v>208</v>
      </c>
    </row>
    <row r="14" spans="1:5">
      <c r="A14" s="36" t="s">
        <v>60</v>
      </c>
      <c r="B14" s="46" t="s">
        <v>215</v>
      </c>
      <c r="C14" s="33" t="s">
        <v>225</v>
      </c>
      <c r="D14" s="47">
        <v>12896.94</v>
      </c>
      <c r="E14" s="36" t="s">
        <v>216</v>
      </c>
    </row>
    <row r="15" spans="1:5">
      <c r="A15" s="36" t="s">
        <v>64</v>
      </c>
      <c r="B15" s="46" t="s">
        <v>102</v>
      </c>
      <c r="C15" s="36" t="s">
        <v>100</v>
      </c>
      <c r="D15" s="47">
        <v>206686.42</v>
      </c>
      <c r="E15" s="36" t="s">
        <v>217</v>
      </c>
    </row>
    <row r="16" spans="1:5">
      <c r="A16" s="36" t="s">
        <v>64</v>
      </c>
      <c r="B16" s="46" t="s">
        <v>218</v>
      </c>
      <c r="C16" s="36" t="s">
        <v>100</v>
      </c>
      <c r="D16" s="47">
        <v>62044.53</v>
      </c>
      <c r="E16" s="36" t="s">
        <v>217</v>
      </c>
    </row>
    <row r="17" spans="1:5">
      <c r="A17" s="36" t="s">
        <v>67</v>
      </c>
      <c r="B17" s="46" t="s">
        <v>77</v>
      </c>
      <c r="C17" s="36" t="s">
        <v>100</v>
      </c>
      <c r="D17" s="47">
        <v>5594</v>
      </c>
      <c r="E17" s="36" t="s">
        <v>219</v>
      </c>
    </row>
    <row r="18" spans="1:5">
      <c r="A18" s="36" t="s">
        <v>73</v>
      </c>
      <c r="B18" s="46" t="s">
        <v>76</v>
      </c>
      <c r="C18" s="36" t="s">
        <v>225</v>
      </c>
      <c r="D18" s="47">
        <v>70873.46</v>
      </c>
      <c r="E18" s="36" t="s">
        <v>220</v>
      </c>
    </row>
    <row r="19" spans="1:5">
      <c r="A19" s="36" t="s">
        <v>78</v>
      </c>
      <c r="B19" s="46" t="s">
        <v>103</v>
      </c>
      <c r="C19" s="36" t="s">
        <v>100</v>
      </c>
      <c r="D19" s="47">
        <v>13617.67</v>
      </c>
      <c r="E19" s="36" t="s">
        <v>101</v>
      </c>
    </row>
    <row r="20" spans="1:5">
      <c r="A20" s="36" t="s">
        <v>78</v>
      </c>
      <c r="B20" s="46" t="s">
        <v>122</v>
      </c>
      <c r="C20" s="36" t="s">
        <v>100</v>
      </c>
      <c r="D20" s="47">
        <v>26800.85</v>
      </c>
      <c r="E20" s="36" t="s">
        <v>221</v>
      </c>
    </row>
    <row r="21" spans="1:5">
      <c r="A21" s="36" t="s">
        <v>78</v>
      </c>
      <c r="B21" s="46" t="s">
        <v>222</v>
      </c>
      <c r="C21" s="36" t="s">
        <v>100</v>
      </c>
      <c r="D21" s="47">
        <v>18058.14</v>
      </c>
      <c r="E21" s="36" t="s">
        <v>221</v>
      </c>
    </row>
    <row r="22" spans="1:5">
      <c r="A22" s="36" t="s">
        <v>82</v>
      </c>
      <c r="B22" s="46" t="s">
        <v>224</v>
      </c>
      <c r="C22" s="36" t="s">
        <v>227</v>
      </c>
      <c r="D22" s="47">
        <v>21653.23</v>
      </c>
      <c r="E22" s="36" t="s">
        <v>223</v>
      </c>
    </row>
    <row r="23" spans="1:5">
      <c r="A23" s="36" t="s">
        <v>82</v>
      </c>
      <c r="B23" s="46" t="s">
        <v>226</v>
      </c>
      <c r="C23" s="36" t="s">
        <v>227</v>
      </c>
      <c r="D23" s="47">
        <v>27439.6</v>
      </c>
      <c r="E23" s="36" t="s">
        <v>223</v>
      </c>
    </row>
    <row r="24" spans="1:5" ht="13.5" thickBot="1">
      <c r="A24" s="48"/>
      <c r="B24" s="49"/>
      <c r="C24" s="48"/>
      <c r="D24" s="50">
        <f>SUM(D6:D23)</f>
        <v>1546195.1899999997</v>
      </c>
      <c r="E24" s="48"/>
    </row>
    <row r="25" spans="1:5" ht="13.5" thickTop="1">
      <c r="A25" s="43"/>
      <c r="B25" s="45"/>
      <c r="C25" s="43"/>
      <c r="E25" s="43"/>
    </row>
  </sheetData>
  <pageMargins left="0.7" right="0.7" top="0.75" bottom="0.75" header="0.3" footer="0.3"/>
  <pageSetup paperSize="9" orientation="portrait" verticalDpi="300"/>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2:F60"/>
  <sheetViews>
    <sheetView topLeftCell="A25" view="normal" workbookViewId="0">
      <selection pane="topLeft" activeCell="H47" sqref="H47"/>
    </sheetView>
  </sheetViews>
  <sheetFormatPr defaultRowHeight="12.75"/>
  <cols>
    <col min="1" max="1" width="15.5703125" style="31" customWidth="1"/>
    <col min="2" max="2" width="26.140625" style="31" customWidth="1"/>
    <col min="3" max="3" width="9.7109375" style="31" customWidth="1"/>
    <col min="4" max="4" width="17" style="31" bestFit="1" customWidth="1"/>
    <col min="5" max="5" width="11.140625" style="34" bestFit="1" customWidth="1"/>
    <col min="6" max="6" width="52.7109375" style="35" customWidth="1"/>
    <col min="7" max="16384" width="9.140625" style="31" customWidth="1"/>
  </cols>
  <sheetData>
    <row r="2" spans="1:6" ht="89.25">
      <c r="A2" s="28" t="s">
        <v>32</v>
      </c>
      <c r="B2" s="29" t="s">
        <v>22</v>
      </c>
      <c r="C2" s="29"/>
      <c r="D2" s="28"/>
      <c r="E2" s="30"/>
      <c r="F2" s="29"/>
    </row>
    <row r="3" spans="1:6">
      <c r="A3" s="28"/>
      <c r="B3" s="29"/>
      <c r="C3" s="29"/>
      <c r="D3" s="28"/>
      <c r="E3" s="30"/>
      <c r="F3" s="29"/>
    </row>
    <row r="4" spans="1:6" ht="63.75" customHeight="1">
      <c r="A4" s="28"/>
      <c r="B4" s="29" t="s">
        <v>16</v>
      </c>
      <c r="C4" s="29"/>
      <c r="D4" s="28"/>
      <c r="E4" s="30"/>
      <c r="F4" s="29"/>
    </row>
    <row r="5" spans="1:6">
      <c r="A5" s="28"/>
      <c r="B5" s="28"/>
      <c r="C5" s="28"/>
      <c r="D5" s="28"/>
      <c r="E5" s="30"/>
      <c r="F5" s="29"/>
    </row>
    <row r="6" spans="1:6">
      <c r="A6" s="28"/>
      <c r="B6" s="28"/>
      <c r="C6" s="28"/>
      <c r="D6" s="28"/>
      <c r="E6" s="30"/>
      <c r="F6" s="29"/>
    </row>
    <row r="7" spans="1:6" s="38" customFormat="1" ht="25.5">
      <c r="A7" s="36" t="s">
        <v>26</v>
      </c>
      <c r="B7" s="36" t="s">
        <v>234</v>
      </c>
      <c r="C7" s="36" t="s">
        <v>235</v>
      </c>
      <c r="D7" s="36" t="s">
        <v>288</v>
      </c>
      <c r="E7" s="37" t="s">
        <v>34</v>
      </c>
      <c r="F7" s="36" t="s">
        <v>35</v>
      </c>
    </row>
    <row r="8" spans="1:6" customHeight="1">
      <c r="A8" s="32" t="s">
        <v>166</v>
      </c>
      <c r="B8" s="23" t="s">
        <v>167</v>
      </c>
      <c r="C8" s="52">
        <v>20141392</v>
      </c>
      <c r="D8" s="32" t="s">
        <v>229</v>
      </c>
      <c r="E8" s="24">
        <v>4980</v>
      </c>
      <c r="F8" s="33" t="s">
        <v>245</v>
      </c>
    </row>
    <row r="9" spans="1:6">
      <c r="A9" s="32" t="s">
        <v>166</v>
      </c>
      <c r="B9" s="23" t="s">
        <v>167</v>
      </c>
      <c r="C9" s="52">
        <v>20141392</v>
      </c>
      <c r="D9" s="32" t="s">
        <v>229</v>
      </c>
      <c r="E9" s="24">
        <v>1212.5</v>
      </c>
      <c r="F9" s="18" t="s">
        <v>230</v>
      </c>
    </row>
    <row r="10" spans="1:6">
      <c r="A10" s="32" t="s">
        <v>166</v>
      </c>
      <c r="B10" s="23" t="s">
        <v>167</v>
      </c>
      <c r="C10" s="52">
        <v>20141392</v>
      </c>
      <c r="D10" s="32" t="s">
        <v>229</v>
      </c>
      <c r="E10" s="24">
        <v>3945</v>
      </c>
      <c r="F10" s="18" t="s">
        <v>231</v>
      </c>
    </row>
    <row r="11" spans="1:6">
      <c r="A11" s="32" t="s">
        <v>166</v>
      </c>
      <c r="B11" s="21" t="s">
        <v>167</v>
      </c>
      <c r="C11" s="53">
        <v>20141392</v>
      </c>
      <c r="D11" s="32" t="s">
        <v>229</v>
      </c>
      <c r="E11" s="25">
        <v>429</v>
      </c>
      <c r="F11" s="18" t="s">
        <v>232</v>
      </c>
    </row>
    <row r="12" spans="1:6">
      <c r="A12" s="20" t="s">
        <v>49</v>
      </c>
      <c r="B12" s="21" t="s">
        <v>233</v>
      </c>
      <c r="C12" s="53">
        <v>20121638</v>
      </c>
      <c r="D12" s="32" t="s">
        <v>229</v>
      </c>
      <c r="E12" s="25">
        <v>23000</v>
      </c>
      <c r="F12" s="21" t="s">
        <v>246</v>
      </c>
    </row>
    <row r="13" spans="1:6">
      <c r="A13" s="20" t="s">
        <v>49</v>
      </c>
      <c r="B13" s="21" t="s">
        <v>233</v>
      </c>
      <c r="C13" s="53">
        <v>20121638</v>
      </c>
      <c r="D13" s="32" t="s">
        <v>229</v>
      </c>
      <c r="E13" s="25">
        <v>135032.38</v>
      </c>
      <c r="F13" s="21" t="s">
        <v>247</v>
      </c>
    </row>
    <row r="14" spans="1:6">
      <c r="A14" s="20" t="s">
        <v>236</v>
      </c>
      <c r="B14" s="21" t="s">
        <v>184</v>
      </c>
      <c r="C14" s="53">
        <v>20181052</v>
      </c>
      <c r="D14" s="18" t="s">
        <v>229</v>
      </c>
      <c r="E14" s="25">
        <v>2935.08</v>
      </c>
      <c r="F14" s="21" t="s">
        <v>248</v>
      </c>
    </row>
    <row r="15" spans="1:6">
      <c r="A15" s="22" t="s">
        <v>286</v>
      </c>
      <c r="B15" s="22" t="s">
        <v>237</v>
      </c>
      <c r="C15" s="54">
        <v>20130906</v>
      </c>
      <c r="D15" s="18" t="s">
        <v>212</v>
      </c>
      <c r="E15" s="26">
        <v>22.8</v>
      </c>
      <c r="F15" s="22" t="s">
        <v>249</v>
      </c>
    </row>
    <row r="16" spans="1:6">
      <c r="A16" s="22" t="s">
        <v>286</v>
      </c>
      <c r="B16" s="22" t="s">
        <v>55</v>
      </c>
      <c r="C16" s="54">
        <v>20130906</v>
      </c>
      <c r="D16" s="18" t="s">
        <v>212</v>
      </c>
      <c r="E16" s="26">
        <v>44</v>
      </c>
      <c r="F16" s="22" t="s">
        <v>249</v>
      </c>
    </row>
    <row r="17" spans="1:6">
      <c r="A17" s="22" t="s">
        <v>286</v>
      </c>
      <c r="B17" s="22" t="s">
        <v>55</v>
      </c>
      <c r="C17" s="54">
        <v>20130906</v>
      </c>
      <c r="D17" s="18" t="s">
        <v>212</v>
      </c>
      <c r="E17" s="26">
        <v>45</v>
      </c>
      <c r="F17" s="22" t="s">
        <v>253</v>
      </c>
    </row>
    <row r="18" spans="1:6">
      <c r="A18" s="22" t="s">
        <v>286</v>
      </c>
      <c r="B18" s="22" t="s">
        <v>55</v>
      </c>
      <c r="C18" s="54">
        <v>20130906</v>
      </c>
      <c r="D18" s="18" t="s">
        <v>212</v>
      </c>
      <c r="E18" s="26">
        <v>71</v>
      </c>
      <c r="F18" s="22" t="s">
        <v>250</v>
      </c>
    </row>
    <row r="19" spans="1:6">
      <c r="A19" s="22" t="s">
        <v>286</v>
      </c>
      <c r="B19" s="22" t="s">
        <v>55</v>
      </c>
      <c r="C19" s="54">
        <v>20130906</v>
      </c>
      <c r="D19" s="18" t="s">
        <v>212</v>
      </c>
      <c r="E19" s="26">
        <v>104.98</v>
      </c>
      <c r="F19" s="22" t="s">
        <v>249</v>
      </c>
    </row>
    <row r="20" spans="1:6">
      <c r="A20" s="22" t="s">
        <v>286</v>
      </c>
      <c r="B20" s="22" t="s">
        <v>55</v>
      </c>
      <c r="C20" s="54">
        <v>20130906</v>
      </c>
      <c r="D20" s="18" t="s">
        <v>212</v>
      </c>
      <c r="E20" s="26">
        <v>120</v>
      </c>
      <c r="F20" s="22" t="s">
        <v>252</v>
      </c>
    </row>
    <row r="21" spans="1:6">
      <c r="A21" s="22" t="s">
        <v>286</v>
      </c>
      <c r="B21" s="22" t="s">
        <v>55</v>
      </c>
      <c r="C21" s="54">
        <v>20130906</v>
      </c>
      <c r="D21" s="18" t="s">
        <v>212</v>
      </c>
      <c r="E21" s="26">
        <v>164.98</v>
      </c>
      <c r="F21" s="22" t="s">
        <v>249</v>
      </c>
    </row>
    <row r="22" spans="1:6">
      <c r="A22" s="22" t="s">
        <v>286</v>
      </c>
      <c r="B22" s="22" t="s">
        <v>55</v>
      </c>
      <c r="C22" s="54">
        <v>20130906</v>
      </c>
      <c r="D22" s="18" t="s">
        <v>212</v>
      </c>
      <c r="E22" s="26">
        <v>1232</v>
      </c>
      <c r="F22" s="22" t="s">
        <v>251</v>
      </c>
    </row>
    <row r="23" spans="1:6">
      <c r="A23" s="22" t="s">
        <v>286</v>
      </c>
      <c r="B23" s="22" t="s">
        <v>55</v>
      </c>
      <c r="C23" s="54">
        <v>20130906</v>
      </c>
      <c r="D23" s="18" t="s">
        <v>212</v>
      </c>
      <c r="E23" s="26">
        <v>3101</v>
      </c>
      <c r="F23" s="22" t="s">
        <v>254</v>
      </c>
    </row>
    <row r="24" spans="1:6">
      <c r="A24" s="22" t="s">
        <v>286</v>
      </c>
      <c r="B24" s="22" t="s">
        <v>55</v>
      </c>
      <c r="C24" s="54">
        <v>20171008</v>
      </c>
      <c r="D24" s="18" t="s">
        <v>257</v>
      </c>
      <c r="E24" s="26">
        <v>233</v>
      </c>
      <c r="F24" s="22" t="s">
        <v>255</v>
      </c>
    </row>
    <row r="25" spans="1:6">
      <c r="A25" s="22" t="s">
        <v>286</v>
      </c>
      <c r="B25" s="22" t="s">
        <v>55</v>
      </c>
      <c r="C25" s="54">
        <v>20171008</v>
      </c>
      <c r="D25" s="18" t="s">
        <v>257</v>
      </c>
      <c r="E25" s="26">
        <v>168</v>
      </c>
      <c r="F25" s="22" t="s">
        <v>256</v>
      </c>
    </row>
    <row r="26" spans="1:6">
      <c r="A26" s="22" t="s">
        <v>60</v>
      </c>
      <c r="B26" s="23" t="s">
        <v>238</v>
      </c>
      <c r="C26" s="52">
        <v>20080561</v>
      </c>
      <c r="D26" s="18" t="s">
        <v>229</v>
      </c>
      <c r="E26" s="24">
        <v>3000</v>
      </c>
      <c r="F26" s="23" t="s">
        <v>258</v>
      </c>
    </row>
    <row r="27" spans="1:6">
      <c r="A27" s="22" t="s">
        <v>61</v>
      </c>
      <c r="B27" s="22" t="s">
        <v>62</v>
      </c>
      <c r="C27" s="54">
        <v>20141634</v>
      </c>
      <c r="D27" s="18" t="s">
        <v>229</v>
      </c>
      <c r="E27" s="26">
        <v>1317.1</v>
      </c>
      <c r="F27" s="22" t="s">
        <v>259</v>
      </c>
    </row>
    <row r="28" spans="1:6">
      <c r="A28" s="22" t="s">
        <v>61</v>
      </c>
      <c r="B28" s="22" t="s">
        <v>63</v>
      </c>
      <c r="C28" s="54">
        <v>20141134</v>
      </c>
      <c r="D28" s="18" t="s">
        <v>229</v>
      </c>
      <c r="E28" s="26">
        <v>92.9</v>
      </c>
      <c r="F28" s="22" t="s">
        <v>259</v>
      </c>
    </row>
    <row r="29" spans="1:6" s="28" customFormat="1">
      <c r="A29" s="22" t="s">
        <v>61</v>
      </c>
      <c r="B29" s="23" t="s">
        <v>63</v>
      </c>
      <c r="C29" s="52">
        <v>20141134</v>
      </c>
      <c r="D29" s="18" t="s">
        <v>229</v>
      </c>
      <c r="E29" s="24">
        <v>456.73</v>
      </c>
      <c r="F29" s="23" t="s">
        <v>260</v>
      </c>
    </row>
    <row r="30" spans="1:6">
      <c r="A30" s="22" t="s">
        <v>64</v>
      </c>
      <c r="B30" s="23" t="s">
        <v>239</v>
      </c>
      <c r="C30" s="52">
        <v>20161770</v>
      </c>
      <c r="D30" s="39" t="s">
        <v>212</v>
      </c>
      <c r="E30" s="24">
        <v>44000</v>
      </c>
      <c r="F30" s="23" t="s">
        <v>261</v>
      </c>
    </row>
    <row r="31" spans="1:6">
      <c r="A31" s="20" t="s">
        <v>64</v>
      </c>
      <c r="B31" s="21" t="s">
        <v>239</v>
      </c>
      <c r="C31" s="53">
        <v>20161770</v>
      </c>
      <c r="D31" s="39" t="s">
        <v>212</v>
      </c>
      <c r="E31" s="25">
        <v>48000</v>
      </c>
      <c r="F31" s="23" t="s">
        <v>261</v>
      </c>
    </row>
    <row r="32" spans="1:6">
      <c r="A32" s="20" t="s">
        <v>64</v>
      </c>
      <c r="B32" s="21" t="s">
        <v>186</v>
      </c>
      <c r="C32" s="53">
        <v>20170409</v>
      </c>
      <c r="D32" s="39" t="s">
        <v>212</v>
      </c>
      <c r="E32" s="25">
        <v>3764</v>
      </c>
      <c r="F32" s="21" t="s">
        <v>262</v>
      </c>
    </row>
    <row r="33" spans="1:6">
      <c r="A33" s="20" t="s">
        <v>64</v>
      </c>
      <c r="B33" s="21" t="s">
        <v>239</v>
      </c>
      <c r="C33" s="53">
        <v>20161770</v>
      </c>
      <c r="D33" s="39" t="s">
        <v>212</v>
      </c>
      <c r="E33" s="25">
        <v>12799</v>
      </c>
      <c r="F33" s="21" t="s">
        <v>263</v>
      </c>
    </row>
    <row r="34" spans="1:6">
      <c r="A34" s="22" t="s">
        <v>64</v>
      </c>
      <c r="B34" s="22" t="s">
        <v>239</v>
      </c>
      <c r="C34" s="54">
        <v>20161770</v>
      </c>
      <c r="D34" s="39" t="s">
        <v>81</v>
      </c>
      <c r="E34" s="27">
        <v>51727.25</v>
      </c>
      <c r="F34" s="22" t="s">
        <v>264</v>
      </c>
    </row>
    <row r="35" spans="1:6">
      <c r="A35" s="22" t="s">
        <v>240</v>
      </c>
      <c r="B35" s="22" t="s">
        <v>196</v>
      </c>
      <c r="C35" s="54">
        <v>20182040</v>
      </c>
      <c r="D35" s="39" t="s">
        <v>265</v>
      </c>
      <c r="E35" s="26">
        <v>11870.23</v>
      </c>
      <c r="F35" s="22" t="s">
        <v>266</v>
      </c>
    </row>
    <row r="36" spans="1:6">
      <c r="A36" s="22" t="s">
        <v>240</v>
      </c>
      <c r="B36" s="22" t="s">
        <v>79</v>
      </c>
      <c r="C36" s="54">
        <v>20150188</v>
      </c>
      <c r="D36" s="39" t="s">
        <v>229</v>
      </c>
      <c r="E36" s="26">
        <v>15515.77</v>
      </c>
      <c r="F36" s="22" t="s">
        <v>266</v>
      </c>
    </row>
    <row r="37" spans="1:6">
      <c r="A37" s="22" t="s">
        <v>67</v>
      </c>
      <c r="B37" s="22" t="s">
        <v>241</v>
      </c>
      <c r="C37" s="54">
        <v>20150131</v>
      </c>
      <c r="D37" s="39" t="s">
        <v>229</v>
      </c>
      <c r="E37" s="26">
        <v>2165.36</v>
      </c>
      <c r="F37" s="22" t="s">
        <v>267</v>
      </c>
    </row>
    <row r="38" spans="1:6">
      <c r="A38" s="22" t="s">
        <v>67</v>
      </c>
      <c r="B38" s="23" t="s">
        <v>114</v>
      </c>
      <c r="C38" s="52">
        <v>20141955</v>
      </c>
      <c r="D38" s="39" t="s">
        <v>229</v>
      </c>
      <c r="E38" s="24">
        <v>4497.32</v>
      </c>
      <c r="F38" s="23" t="s">
        <v>268</v>
      </c>
    </row>
    <row r="39" spans="1:6">
      <c r="A39" s="22" t="s">
        <v>67</v>
      </c>
      <c r="B39" s="23" t="s">
        <v>114</v>
      </c>
      <c r="C39" s="52">
        <v>20141955</v>
      </c>
      <c r="D39" s="39" t="s">
        <v>229</v>
      </c>
      <c r="E39" s="24">
        <v>150</v>
      </c>
      <c r="F39" s="23" t="s">
        <v>268</v>
      </c>
    </row>
    <row r="40" spans="1:6">
      <c r="A40" s="20" t="s">
        <v>67</v>
      </c>
      <c r="B40" s="21" t="s">
        <v>241</v>
      </c>
      <c r="C40" s="53">
        <v>20150131</v>
      </c>
      <c r="D40" s="39" t="s">
        <v>229</v>
      </c>
      <c r="E40" s="25">
        <v>1324.56</v>
      </c>
      <c r="F40" s="21" t="s">
        <v>269</v>
      </c>
    </row>
    <row r="41" spans="1:6">
      <c r="A41" s="22" t="s">
        <v>242</v>
      </c>
      <c r="B41" s="23" t="s">
        <v>241</v>
      </c>
      <c r="C41" s="52">
        <v>20150131</v>
      </c>
      <c r="D41" s="39" t="s">
        <v>81</v>
      </c>
      <c r="E41" s="24">
        <v>8700</v>
      </c>
      <c r="F41" s="23" t="s">
        <v>270</v>
      </c>
    </row>
    <row r="42" spans="1:6">
      <c r="A42" s="20" t="s">
        <v>242</v>
      </c>
      <c r="B42" s="21" t="s">
        <v>86</v>
      </c>
      <c r="C42" s="53">
        <v>20170222</v>
      </c>
      <c r="D42" s="39" t="s">
        <v>229</v>
      </c>
      <c r="E42" s="25">
        <v>616.64</v>
      </c>
      <c r="F42" s="21" t="s">
        <v>269</v>
      </c>
    </row>
    <row r="43" spans="1:6">
      <c r="A43" s="20" t="s">
        <v>242</v>
      </c>
      <c r="B43" s="21" t="s">
        <v>86</v>
      </c>
      <c r="C43" s="53">
        <v>20170222</v>
      </c>
      <c r="D43" s="39" t="s">
        <v>229</v>
      </c>
      <c r="E43" s="25">
        <v>1400</v>
      </c>
      <c r="F43" s="21" t="s">
        <v>271</v>
      </c>
    </row>
    <row r="44" spans="1:6">
      <c r="A44" s="22" t="s">
        <v>70</v>
      </c>
      <c r="B44" s="22" t="s">
        <v>243</v>
      </c>
      <c r="C44" s="54">
        <v>20151061</v>
      </c>
      <c r="D44" s="39" t="s">
        <v>229</v>
      </c>
      <c r="E44" s="26">
        <v>25.14</v>
      </c>
      <c r="F44" s="22" t="s">
        <v>272</v>
      </c>
    </row>
    <row r="45" spans="1:6">
      <c r="A45" s="22" t="s">
        <v>70</v>
      </c>
      <c r="B45" s="22" t="s">
        <v>243</v>
      </c>
      <c r="C45" s="54">
        <v>20151061</v>
      </c>
      <c r="D45" s="39" t="s">
        <v>229</v>
      </c>
      <c r="E45" s="26">
        <v>63.06</v>
      </c>
      <c r="F45" s="22" t="s">
        <v>273</v>
      </c>
    </row>
    <row r="46" spans="1:6">
      <c r="A46" s="22" t="s">
        <v>70</v>
      </c>
      <c r="B46" s="22" t="s">
        <v>243</v>
      </c>
      <c r="C46" s="54">
        <v>20151061</v>
      </c>
      <c r="D46" s="39" t="s">
        <v>229</v>
      </c>
      <c r="E46" s="26">
        <v>42.16</v>
      </c>
      <c r="F46" s="22" t="s">
        <v>274</v>
      </c>
    </row>
    <row r="47" spans="1:6">
      <c r="A47" s="22" t="s">
        <v>70</v>
      </c>
      <c r="B47" s="22" t="s">
        <v>243</v>
      </c>
      <c r="C47" s="54">
        <v>20151061</v>
      </c>
      <c r="D47" s="39" t="s">
        <v>229</v>
      </c>
      <c r="E47" s="26">
        <v>296.5</v>
      </c>
      <c r="F47" s="22" t="s">
        <v>275</v>
      </c>
    </row>
    <row r="48" spans="1:6">
      <c r="A48" s="20" t="s">
        <v>70</v>
      </c>
      <c r="B48" s="21" t="s">
        <v>243</v>
      </c>
      <c r="C48" s="53">
        <v>20151061</v>
      </c>
      <c r="D48" s="39" t="s">
        <v>229</v>
      </c>
      <c r="E48" s="25">
        <v>145.41</v>
      </c>
      <c r="F48" s="21" t="s">
        <v>276</v>
      </c>
    </row>
    <row r="49" spans="1:6">
      <c r="A49" s="20" t="s">
        <v>70</v>
      </c>
      <c r="B49" s="20" t="s">
        <v>243</v>
      </c>
      <c r="C49" s="55">
        <v>20151061</v>
      </c>
      <c r="D49" s="39" t="s">
        <v>229</v>
      </c>
      <c r="E49" s="25">
        <v>1952</v>
      </c>
      <c r="F49" s="21" t="s">
        <v>277</v>
      </c>
    </row>
    <row r="50" spans="1:6">
      <c r="A50" s="20" t="s">
        <v>70</v>
      </c>
      <c r="B50" s="20" t="s">
        <v>243</v>
      </c>
      <c r="C50" s="55">
        <v>20151061</v>
      </c>
      <c r="D50" s="39" t="s">
        <v>229</v>
      </c>
      <c r="E50" s="25">
        <v>780</v>
      </c>
      <c r="F50" s="21" t="s">
        <v>278</v>
      </c>
    </row>
    <row r="51" spans="1:6">
      <c r="A51" s="20" t="s">
        <v>70</v>
      </c>
      <c r="B51" s="20" t="s">
        <v>243</v>
      </c>
      <c r="C51" s="55">
        <v>20151061</v>
      </c>
      <c r="D51" s="39" t="s">
        <v>229</v>
      </c>
      <c r="E51" s="25">
        <v>1212</v>
      </c>
      <c r="F51" s="21" t="s">
        <v>278</v>
      </c>
    </row>
    <row r="52" spans="1:6">
      <c r="A52" s="22" t="s">
        <v>78</v>
      </c>
      <c r="B52" s="23" t="s">
        <v>196</v>
      </c>
      <c r="C52" s="54">
        <v>20182040</v>
      </c>
      <c r="D52" s="39" t="s">
        <v>257</v>
      </c>
      <c r="E52" s="24">
        <v>543.16</v>
      </c>
      <c r="F52" s="22" t="s">
        <v>279</v>
      </c>
    </row>
    <row r="53" spans="1:6">
      <c r="A53" s="22" t="s">
        <v>78</v>
      </c>
      <c r="B53" s="22" t="s">
        <v>85</v>
      </c>
      <c r="C53" s="54">
        <v>20151659</v>
      </c>
      <c r="D53" s="39" t="s">
        <v>81</v>
      </c>
      <c r="E53" s="26">
        <v>1052</v>
      </c>
      <c r="F53" s="22" t="s">
        <v>280</v>
      </c>
    </row>
    <row r="54" spans="1:6">
      <c r="A54" s="22" t="s">
        <v>78</v>
      </c>
      <c r="B54" s="22" t="s">
        <v>244</v>
      </c>
      <c r="C54" s="54">
        <v>20150188</v>
      </c>
      <c r="D54" s="39" t="s">
        <v>229</v>
      </c>
      <c r="E54" s="26">
        <v>3566.38</v>
      </c>
      <c r="F54" s="22" t="s">
        <v>281</v>
      </c>
    </row>
    <row r="55" spans="1:6">
      <c r="A55" s="22" t="s">
        <v>78</v>
      </c>
      <c r="B55" s="22" t="s">
        <v>196</v>
      </c>
      <c r="C55" s="54">
        <v>20182040</v>
      </c>
      <c r="D55" s="39" t="s">
        <v>282</v>
      </c>
      <c r="E55" s="26">
        <v>2404.1</v>
      </c>
      <c r="F55" s="22" t="s">
        <v>281</v>
      </c>
    </row>
    <row r="56" spans="1:6">
      <c r="A56" s="22" t="s">
        <v>78</v>
      </c>
      <c r="B56" s="23" t="s">
        <v>85</v>
      </c>
      <c r="C56" s="52">
        <v>20151659</v>
      </c>
      <c r="D56" s="39" t="s">
        <v>81</v>
      </c>
      <c r="E56" s="24">
        <v>200</v>
      </c>
      <c r="F56" s="23" t="s">
        <v>283</v>
      </c>
    </row>
    <row r="57" spans="1:6">
      <c r="A57" s="22" t="s">
        <v>78</v>
      </c>
      <c r="B57" s="23" t="s">
        <v>85</v>
      </c>
      <c r="C57" s="52">
        <v>20151659</v>
      </c>
      <c r="D57" s="39" t="s">
        <v>81</v>
      </c>
      <c r="E57" s="24">
        <v>10772</v>
      </c>
      <c r="F57" s="23" t="s">
        <v>284</v>
      </c>
    </row>
    <row r="58" spans="1:6">
      <c r="A58" s="20" t="s">
        <v>78</v>
      </c>
      <c r="B58" s="21" t="s">
        <v>85</v>
      </c>
      <c r="C58" s="53">
        <v>20151659</v>
      </c>
      <c r="D58" s="39" t="s">
        <v>81</v>
      </c>
      <c r="E58" s="25">
        <v>825</v>
      </c>
      <c r="F58" s="21" t="s">
        <v>285</v>
      </c>
    </row>
    <row r="59" spans="1:6" ht="13.5" thickBot="1">
      <c r="A59" s="40"/>
      <c r="B59" s="40"/>
      <c r="C59" s="40"/>
      <c r="D59" s="40"/>
      <c r="E59" s="42">
        <f>SUM(E8:E58)</f>
        <v>412116.48999999993</v>
      </c>
      <c r="F59" s="41"/>
    </row>
    <row r="60" ht="13.5" thickTop="1"/>
  </sheetData>
  <pageMargins left="0.7" right="0.7" top="0.75" bottom="0.75" header="0.3" footer="0.3"/>
  <pageSetup paperSize="9" scale="70" fitToHeight="0" orientation="portrait"/>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C26"/>
  <sheetViews>
    <sheetView view="normal" workbookViewId="0">
      <selection pane="topLeft" activeCell="B28" sqref="B28"/>
    </sheetView>
  </sheetViews>
  <sheetFormatPr defaultRowHeight="12.75"/>
  <cols>
    <col min="1" max="1" width="42" style="31" customWidth="1"/>
    <col min="2" max="2" width="20.41796875" style="31" customWidth="1"/>
    <col min="3" max="16384" width="9.140625" style="31" customWidth="1"/>
  </cols>
  <sheetData>
    <row r="2" spans="1:2" ht="89.25">
      <c r="A2" s="29" t="s">
        <v>19</v>
      </c>
      <c r="B2" s="29"/>
    </row>
    <row r="3" spans="1:2">
      <c r="A3" s="29"/>
      <c r="B3" s="29"/>
    </row>
    <row r="4" spans="1:2">
      <c r="A4" s="28" t="s">
        <v>41</v>
      </c>
      <c r="B4" s="28"/>
    </row>
    <row r="5" spans="1:3" ht="25.5">
      <c r="A5" s="32" t="s">
        <v>40</v>
      </c>
      <c r="B5" s="33" t="s">
        <v>303</v>
      </c>
      <c r="C5" s="85"/>
    </row>
    <row r="6" spans="1:3" s="28" customFormat="1">
      <c r="A6" s="33" t="s">
        <v>123</v>
      </c>
      <c r="B6" s="86">
        <v>939.61</v>
      </c>
      <c r="C6" s="85"/>
    </row>
    <row r="7" spans="1:3" s="28" customFormat="1">
      <c r="A7" s="33" t="s">
        <v>87</v>
      </c>
      <c r="B7" s="86">
        <v>1355.38</v>
      </c>
      <c r="C7" s="85"/>
    </row>
    <row r="8" spans="1:3" s="28" customFormat="1">
      <c r="A8" s="33" t="s">
        <v>88</v>
      </c>
      <c r="B8" s="86">
        <v>15541.27</v>
      </c>
      <c r="C8" s="85"/>
    </row>
    <row r="9" spans="1:3" s="28" customFormat="1">
      <c r="A9" s="33" t="s">
        <v>89</v>
      </c>
      <c r="B9" s="86">
        <v>12564.21</v>
      </c>
      <c r="C9" s="85"/>
    </row>
    <row r="10" spans="1:3" s="28" customFormat="1">
      <c r="A10" s="33" t="s">
        <v>89</v>
      </c>
      <c r="B10" s="86">
        <v>36370.77</v>
      </c>
      <c r="C10" s="85"/>
    </row>
    <row r="11" spans="1:3" s="28" customFormat="1">
      <c r="A11" s="33" t="s">
        <v>90</v>
      </c>
      <c r="B11" s="86">
        <v>16122.94</v>
      </c>
      <c r="C11" s="85"/>
    </row>
    <row r="12" spans="1:3" s="28" customFormat="1">
      <c r="A12" s="33" t="s">
        <v>91</v>
      </c>
      <c r="B12" s="86">
        <v>589.53</v>
      </c>
      <c r="C12" s="85"/>
    </row>
    <row r="13" spans="1:3" s="28" customFormat="1">
      <c r="A13" s="33" t="s">
        <v>92</v>
      </c>
      <c r="B13" s="86">
        <v>11530.85</v>
      </c>
      <c r="C13" s="85"/>
    </row>
    <row r="14" spans="1:3" s="28" customFormat="1">
      <c r="A14" s="33" t="s">
        <v>93</v>
      </c>
      <c r="B14" s="86">
        <v>465.56</v>
      </c>
      <c r="C14" s="85"/>
    </row>
    <row r="15" spans="1:3" s="28" customFormat="1">
      <c r="A15" s="33" t="s">
        <v>94</v>
      </c>
      <c r="B15" s="86">
        <v>60736.26</v>
      </c>
      <c r="C15" s="85"/>
    </row>
    <row r="16" spans="1:3" s="28" customFormat="1">
      <c r="A16" s="33" t="s">
        <v>95</v>
      </c>
      <c r="B16" s="86">
        <v>54928.99</v>
      </c>
      <c r="C16" s="85"/>
    </row>
    <row r="17" spans="1:3" s="28" customFormat="1">
      <c r="A17" s="33" t="s">
        <v>96</v>
      </c>
      <c r="B17" s="86">
        <v>549.2</v>
      </c>
      <c r="C17" s="85"/>
    </row>
    <row r="18" spans="1:3" s="28" customFormat="1">
      <c r="A18" s="33" t="s">
        <v>97</v>
      </c>
      <c r="B18" s="86">
        <v>9581.19</v>
      </c>
      <c r="C18" s="85"/>
    </row>
    <row r="19" spans="1:3" s="28" customFormat="1">
      <c r="A19" s="33" t="s">
        <v>55</v>
      </c>
      <c r="B19" s="86">
        <v>24554.13</v>
      </c>
      <c r="C19" s="85"/>
    </row>
    <row r="20" spans="1:3" s="28" customFormat="1">
      <c r="A20" s="33" t="s">
        <v>124</v>
      </c>
      <c r="B20" s="86">
        <v>28884.74</v>
      </c>
      <c r="C20" s="85"/>
    </row>
    <row r="21" spans="1:3" s="28" customFormat="1">
      <c r="A21" s="33" t="s">
        <v>55</v>
      </c>
      <c r="B21" s="86">
        <v>6543.77</v>
      </c>
      <c r="C21" s="87"/>
    </row>
    <row r="22" spans="1:3" s="28" customFormat="1">
      <c r="A22" s="33" t="s">
        <v>304</v>
      </c>
      <c r="B22" s="86">
        <v>71822.03</v>
      </c>
      <c r="C22" s="87"/>
    </row>
    <row r="23" spans="1:3">
      <c r="A23" s="33" t="s">
        <v>125</v>
      </c>
      <c r="B23" s="86">
        <v>18509.6</v>
      </c>
      <c r="C23" s="88"/>
    </row>
    <row r="24" spans="1:2">
      <c r="A24" s="33" t="s">
        <v>98</v>
      </c>
      <c r="B24" s="86">
        <v>4728.13</v>
      </c>
    </row>
    <row r="25" spans="1:2" ht="13.5" thickBot="1">
      <c r="A25" s="89" t="s">
        <v>42</v>
      </c>
      <c r="B25" s="90">
        <f>SUM(B6:B24)</f>
        <v>376318.16000000003</v>
      </c>
    </row>
    <row r="26" ht="13.5" thickTop="1"/>
  </sheetData>
  <pageMargins left="0.7" right="0.7" top="0.75" bottom="0.75" header="0.3" footer="0.3"/>
  <pageSetup paperSize="9"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Anita Varney</dc:creator>
  <cp:keywords/>
  <cp:lastModifiedBy>snab-importer</cp:lastModifiedBy>
  <dcterms:created xsi:type="dcterms:W3CDTF">2020-08-04T12:36:44Z</dcterms:created>
  <dcterms:modified xsi:type="dcterms:W3CDTF">2024-08-02T10:48:52Z</dcterms:modified>
  <dc:subject/>
  <cp:lastPrinted>2021-10-28T12:16:45Z</cp:lastPrinted>
  <dc:title>Broadland__S106_Annual_Infrastructure_Funding_statement__2021_to_2022</dc:title>
</cp:coreProperties>
</file>

<file path=docProps/custom.xml><?xml version="1.0" encoding="utf-8"?>
<Properties xmlns:vt="http://schemas.openxmlformats.org/officeDocument/2006/docPropsVTypes" xmlns="http://schemas.openxmlformats.org/officeDocument/2006/custom-properties"/>
</file>