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6" rupBuild="27328"/>
  <workbookPr codeName="ThisWorkbook" defaultThemeVersion="166925"/>
  <bookViews>
    <workbookView xWindow="-28920" yWindow="-120" windowWidth="29040" windowHeight="15840"/>
  </bookViews>
  <sheets>
    <sheet name="Summary sheet" sheetId="1" r:id="rId1"/>
    <sheet name="S106 signed 23-24" sheetId="6" r:id="rId2"/>
    <sheet name="S106 income &amp; expenditure " sheetId="2" r:id="rId3"/>
    <sheet name="Q3 (g)" sheetId="4" r:id="rId4"/>
    <sheet name="Q3 (h)(i)" sheetId="5" r:id="rId5"/>
    <sheet name="Q3 (i)" sheetId="7" r:id="rId6"/>
  </sheets>
  <definedNames>
    <definedName name="_xlnm._FilterDatabase" comment="" localSheetId="2" hidden="1">'S106 income &amp; expenditure '!$A$1:$N$128</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<sst xmlns="http://schemas.openxmlformats.org/spreadsheetml/2006/main" uniqueCount="304" count="969">
  <si>
    <t xml:space="preserve">(a) </t>
  </si>
  <si>
    <t xml:space="preserve">the total amount of money to be provided under any planning obligations which were entered into during the reported year </t>
  </si>
  <si>
    <t xml:space="preserve">(b) </t>
  </si>
  <si>
    <t xml:space="preserve">(c) </t>
  </si>
  <si>
    <t xml:space="preserve">the total amount of money under any planning obligations which was received before the reported year which has not been allocated by the authority   </t>
  </si>
  <si>
    <t xml:space="preserve">(d) </t>
  </si>
  <si>
    <t>summary details of any non monetary contributions to be provided under planning obligations which were entered into during the reported year, including the details of-</t>
  </si>
  <si>
    <t xml:space="preserve">(i) in relation to affordable housing, the total number of units which will be provided  </t>
  </si>
  <si>
    <t>(e)</t>
  </si>
  <si>
    <t xml:space="preserve">the total amount of money (received under any planning obligations) which was allocated but not spent during the reported year for funding infrastructure </t>
  </si>
  <si>
    <t xml:space="preserve">(f) </t>
  </si>
  <si>
    <t xml:space="preserve">(g) </t>
  </si>
  <si>
    <t xml:space="preserve">in relation to money (received under planning obligations) which was allocated by the authority but not spent during the reported year, summary details of the items of infrastructure on which the money has been allocated  and the amount of money allocated to each item </t>
  </si>
  <si>
    <t xml:space="preserve">(h) </t>
  </si>
  <si>
    <t xml:space="preserve">(ii) the amount of money (received under planning obligations) spent on repaying money borrowed, including any interest, with details of the items of infrastructure  which that money was used to provide (wholly or in part)  </t>
  </si>
  <si>
    <t xml:space="preserve">(i) the items of infrastructure on which that money (received under planning obligations) as spent and the amount spent on each item  </t>
  </si>
  <si>
    <t xml:space="preserve">(iii) the amount of money (received under planning obligations) spent in respect of monitoring (including reporting under regulations 121A) in relation to the delivery of planning obligations   </t>
  </si>
  <si>
    <t xml:space="preserve">(i) </t>
  </si>
  <si>
    <t xml:space="preserve">the total amount of money (received under any planing obligations) during any year which has been retained at the end of the reported year and where any retained money has been allocated for the purposes of longer term maintenance  (commuted sums) also identified separately the total amount of commuted sums held    </t>
  </si>
  <si>
    <t xml:space="preserve">the total amount of money under any obligation which was received during the reported year </t>
  </si>
  <si>
    <t xml:space="preserve">(ii) in relation to educational facilities, the number of school places for pupils which will be provided, and the category of school at which they will be provided </t>
  </si>
  <si>
    <t xml:space="preserve">in relation to money (received under planning obligations) which was spent by the authority during the reported year (including transferring it to another person to spend), summary details of </t>
  </si>
  <si>
    <t xml:space="preserve">Amount received </t>
  </si>
  <si>
    <t xml:space="preserve">Amount committed </t>
  </si>
  <si>
    <t xml:space="preserve">Parish </t>
  </si>
  <si>
    <t xml:space="preserve">Site address </t>
  </si>
  <si>
    <t xml:space="preserve">Date of S106 </t>
  </si>
  <si>
    <t xml:space="preserve">Application number </t>
  </si>
  <si>
    <t xml:space="preserve">Deadline for spending contribution received </t>
  </si>
  <si>
    <t xml:space="preserve">Q 3 (g) </t>
  </si>
  <si>
    <t xml:space="preserve">Address </t>
  </si>
  <si>
    <t xml:space="preserve">Amount </t>
  </si>
  <si>
    <t>Items of infrastructure money spent on</t>
  </si>
  <si>
    <t>Date of S106</t>
  </si>
  <si>
    <t>Type of S106</t>
  </si>
  <si>
    <t xml:space="preserve">No of Affordable houses required </t>
  </si>
  <si>
    <t xml:space="preserve">Site </t>
  </si>
  <si>
    <t xml:space="preserve">Total </t>
  </si>
  <si>
    <t>DoV</t>
  </si>
  <si>
    <t>Blofield</t>
  </si>
  <si>
    <t>Brundall</t>
  </si>
  <si>
    <t>Cucumber Lane, Brundall</t>
  </si>
  <si>
    <t>Vauxhall Mallard, Brundall</t>
  </si>
  <si>
    <t>Freethorpe</t>
  </si>
  <si>
    <t>Gt &amp; Little Plumstead</t>
  </si>
  <si>
    <t>Little Plumstead Hospital</t>
  </si>
  <si>
    <t>Church Road</t>
  </si>
  <si>
    <t xml:space="preserve">Halvergate </t>
  </si>
  <si>
    <t>Church Avenue</t>
  </si>
  <si>
    <t>Abbey Farm</t>
  </si>
  <si>
    <t>Haveringland</t>
  </si>
  <si>
    <t>Hellesdon</t>
  </si>
  <si>
    <t>Carrowbreck</t>
  </si>
  <si>
    <t>Tile House, Eversley Road</t>
  </si>
  <si>
    <t>Horsford</t>
  </si>
  <si>
    <t>Kingfisher Meadow</t>
  </si>
  <si>
    <t>Station Road</t>
  </si>
  <si>
    <t>Old Catton</t>
  </si>
  <si>
    <t>St Christophers</t>
  </si>
  <si>
    <t>Dixons Fold</t>
  </si>
  <si>
    <t>Reedham</t>
  </si>
  <si>
    <t>St Marys Care Home</t>
  </si>
  <si>
    <t>Sprowston</t>
  </si>
  <si>
    <t>Blue Boar Lane</t>
  </si>
  <si>
    <t>Strumpshaw</t>
  </si>
  <si>
    <t>31 Norwich Road</t>
  </si>
  <si>
    <t>Green Infrastructure</t>
  </si>
  <si>
    <t>Thorpe St Andrew</t>
  </si>
  <si>
    <t>130 Yarmouth Road</t>
  </si>
  <si>
    <t>148 Plumstead Road East</t>
  </si>
  <si>
    <t>Buckenham Road</t>
  </si>
  <si>
    <t>Parkside Drive</t>
  </si>
  <si>
    <t>Morgans Way, Hevingham</t>
  </si>
  <si>
    <t>Lodge Farm, Old Catton</t>
  </si>
  <si>
    <t>Salhouse Road, Rackheath</t>
  </si>
  <si>
    <t>Gordon Godfrey Way, Horsford</t>
  </si>
  <si>
    <t>Foundry Close, Foulsham</t>
  </si>
  <si>
    <t>Horsford Tree Belt</t>
  </si>
  <si>
    <t>Pinelands Horsford</t>
  </si>
  <si>
    <t>Beckside Horsford</t>
  </si>
  <si>
    <t>Pinelands, Horsford</t>
  </si>
  <si>
    <t>nil</t>
  </si>
  <si>
    <t xml:space="preserve">see separate sheet </t>
  </si>
  <si>
    <t>NA</t>
  </si>
  <si>
    <t>Aylsham</t>
  </si>
  <si>
    <t>Cawston</t>
  </si>
  <si>
    <t>Rosebury Road</t>
  </si>
  <si>
    <t>Horsham &amp; Newton St Faith</t>
  </si>
  <si>
    <t>Manor Road</t>
  </si>
  <si>
    <t>Lingwood &amp; Burlingham</t>
  </si>
  <si>
    <t>St Faiths Road</t>
  </si>
  <si>
    <t xml:space="preserve">Rackheath </t>
  </si>
  <si>
    <t>South Green Lane East</t>
  </si>
  <si>
    <t>The Manse, Globe Lane</t>
  </si>
  <si>
    <t>Saxongate, Hevingham</t>
  </si>
  <si>
    <t>SUDS</t>
  </si>
  <si>
    <t>Application Number</t>
  </si>
  <si>
    <t>Amount Due</t>
  </si>
  <si>
    <t>Acle</t>
  </si>
  <si>
    <t>Hillside Farm</t>
  </si>
  <si>
    <t>Aegel House</t>
  </si>
  <si>
    <t>Hungate Street</t>
  </si>
  <si>
    <t>Globe Lane</t>
  </si>
  <si>
    <t>Manor House</t>
  </si>
  <si>
    <t>20 Yarmouth Road</t>
  </si>
  <si>
    <t>Garden Farm</t>
  </si>
  <si>
    <t>Woodbastwick Road</t>
  </si>
  <si>
    <t>Blofield Corner</t>
  </si>
  <si>
    <t>Wyngates</t>
  </si>
  <si>
    <t>Dawson's Lane</t>
  </si>
  <si>
    <t>Yarmouth Rd, Berryfields</t>
  </si>
  <si>
    <t>Drayton</t>
  </si>
  <si>
    <t>94 Fakenham Road</t>
  </si>
  <si>
    <t>Palmers Lane</t>
  </si>
  <si>
    <t>The Bridge Public House</t>
  </si>
  <si>
    <t>Mill Farm</t>
  </si>
  <si>
    <t>Land West of Holt Road</t>
  </si>
  <si>
    <t>Postwick</t>
  </si>
  <si>
    <t>Oaks Lane</t>
  </si>
  <si>
    <t>Salhouse Road</t>
  </si>
  <si>
    <t>Reepham</t>
  </si>
  <si>
    <t>Abb's Garage</t>
  </si>
  <si>
    <t>Salhouse</t>
  </si>
  <si>
    <t>Lower Street</t>
  </si>
  <si>
    <t>Spixworth</t>
  </si>
  <si>
    <t>33 Norwich Road</t>
  </si>
  <si>
    <t>Taverham</t>
  </si>
  <si>
    <t>Beech Avenue</t>
  </si>
  <si>
    <t xml:space="preserve">Blofield </t>
  </si>
  <si>
    <t>Swannington</t>
  </si>
  <si>
    <t>21 Norwich Road</t>
  </si>
  <si>
    <t>South of The Common</t>
  </si>
  <si>
    <t>Broadland Country Park</t>
  </si>
  <si>
    <t>Site Address</t>
  </si>
  <si>
    <t>Planning Reference</t>
  </si>
  <si>
    <t>Gt Witchingham</t>
  </si>
  <si>
    <t>Gt &amp; Lt Plumstead</t>
  </si>
  <si>
    <t xml:space="preserve">Purpose of Spend </t>
  </si>
  <si>
    <t xml:space="preserve">Purpose for spending- </t>
  </si>
  <si>
    <t>Bloor Land at Horsford</t>
  </si>
  <si>
    <t>Gt 
Witchingham</t>
  </si>
  <si>
    <t>Old Hall Site, Little Plumstead Hospital</t>
  </si>
  <si>
    <t>20201173 &amp;
20201200</t>
  </si>
  <si>
    <t>Area for Spend</t>
  </si>
  <si>
    <t xml:space="preserve">Parish  </t>
  </si>
  <si>
    <t>Royal Oak, North Walsham Road</t>
  </si>
  <si>
    <t>Parish</t>
  </si>
  <si>
    <t>District</t>
  </si>
  <si>
    <t>Green Lane West (South Phase)</t>
  </si>
  <si>
    <t>Herondale</t>
  </si>
  <si>
    <t>Larksrise, Dog Lane</t>
  </si>
  <si>
    <t>Hillside Farm 2</t>
  </si>
  <si>
    <t>Land East of Buxton Road</t>
  </si>
  <si>
    <t>32-36 Harvey Lane Garage</t>
  </si>
  <si>
    <t>Lt Witchingham</t>
  </si>
  <si>
    <t>Hall Farm, Reepham Road</t>
  </si>
  <si>
    <t>Amount held at 1/4/23</t>
  </si>
  <si>
    <t>St Faith's Road</t>
  </si>
  <si>
    <t>11 Dixons Fold</t>
  </si>
  <si>
    <t>Rackheath</t>
  </si>
  <si>
    <t>Open Space/Recreation</t>
  </si>
  <si>
    <t>Open Space/Allotments</t>
  </si>
  <si>
    <t>Formal Recreation Contribution</t>
  </si>
  <si>
    <t>Recreation &amp; Allotment Contribution</t>
  </si>
  <si>
    <t>Allotment Contribution</t>
  </si>
  <si>
    <t>Recreation Contribution</t>
  </si>
  <si>
    <t xml:space="preserve">Play Contribution
</t>
  </si>
  <si>
    <t>Sports and Play Contribution</t>
  </si>
  <si>
    <t>Affordable Housing Contribution</t>
  </si>
  <si>
    <t>Skatepark and Landscaping Sum</t>
  </si>
  <si>
    <t>NPA</t>
  </si>
  <si>
    <t>Parish &amp; Adjacent</t>
  </si>
  <si>
    <t>TOTALS</t>
  </si>
  <si>
    <t xml:space="preserve">COMMUTED MAINTENANCE SUMS </t>
  </si>
  <si>
    <t>UU</t>
  </si>
  <si>
    <t>RAMS</t>
  </si>
  <si>
    <t>Horstead with Stanninghall</t>
  </si>
  <si>
    <t>Land at Grange Farm</t>
  </si>
  <si>
    <t>County</t>
  </si>
  <si>
    <t>Norfolk GIRAMS Strategy</t>
  </si>
  <si>
    <t xml:space="preserve">the total amount of money (received under any planning obligations) which was spent by the authority (including transferring it to another person to spend) </t>
  </si>
  <si>
    <t xml:space="preserve">the total amount of money (received under any planning obligations) during any year which has been retained at the end of the reported year and where any retained money has been allocated for the purposes of longer term maintenance  (commuted sums) also identified separately the total amount of commuted sums held    </t>
  </si>
  <si>
    <t>Q 3 (h)</t>
  </si>
  <si>
    <t>S106 IFS for 23/24</t>
  </si>
  <si>
    <t>S106 agreements signed during period 01/04/23 - 31/03/24</t>
  </si>
  <si>
    <t>S106</t>
  </si>
  <si>
    <t>Former Oasis Sports and Leisure Centre, Pound Lane</t>
  </si>
  <si>
    <t>Land at Hellesdon Hospital, Drayton High Rd</t>
  </si>
  <si>
    <t>75 The Green</t>
  </si>
  <si>
    <t>Land Adj to St Marys Care Home</t>
  </si>
  <si>
    <t>Land off Wyngates</t>
  </si>
  <si>
    <t>Green Lane West</t>
  </si>
  <si>
    <t>Former Piggeries Manor Farm Yarmouth Road</t>
  </si>
  <si>
    <t>Willow Farm, Field Lane NR13 4RP</t>
  </si>
  <si>
    <t>Elderflower Barn, Church Farm Barns, Lingwood Road NR13 4FD</t>
  </si>
  <si>
    <t>Broadlands Farm, Horses Head NR13 6BA</t>
  </si>
  <si>
    <t>NorthView, 30 Chapelfield, Freethorpe</t>
  </si>
  <si>
    <t>Land East of Property Number 12 Sutton Crescent NR13 3NX</t>
  </si>
  <si>
    <t>Beaconsfield House, The Street NR13 3DX</t>
  </si>
  <si>
    <t>Barn rear Weaver Barn, North of Buckenham Road</t>
  </si>
  <si>
    <t>Land to the Rear of Well Pharmacy, The Street NR13 3DY</t>
  </si>
  <si>
    <t>Land adjacent to 135 The Common, Freethorpe NR13 3LT</t>
  </si>
  <si>
    <t>Land to the Rear of 45 and 47 The Green NR13 3NY</t>
  </si>
  <si>
    <t>2023/0286</t>
  </si>
  <si>
    <t>2023/2252</t>
  </si>
  <si>
    <t>2023/1975</t>
  </si>
  <si>
    <t>2023/0421</t>
  </si>
  <si>
    <t>2023/3182</t>
  </si>
  <si>
    <t>2023/3475</t>
  </si>
  <si>
    <t>2023/3554 2024/0944</t>
  </si>
  <si>
    <t xml:space="preserve">RAMS £210.84
GI £1966.96
</t>
  </si>
  <si>
    <t xml:space="preserve">RAMS £61.98
GI £353.98
</t>
  </si>
  <si>
    <t>RAMS £421.68
GI £2529.05</t>
  </si>
  <si>
    <t>RAMS £70.28
GI £383.89</t>
  </si>
  <si>
    <t>RAMS £210.84
GI £2149.80</t>
  </si>
  <si>
    <t>RAMS £210.84
GI £921.14</t>
  </si>
  <si>
    <t>RAMS £210.84
GI £1842.28</t>
  </si>
  <si>
    <t>RAMS £632.42
GI £3695.51</t>
  </si>
  <si>
    <t>RAMS £221.22
GI £1539.43</t>
  </si>
  <si>
    <t>RAMS £210.84
GI £1847.03</t>
  </si>
  <si>
    <t>Amount spent pre 1/4/23</t>
  </si>
  <si>
    <t>Amount received 1/4/23 - 31/3/24</t>
  </si>
  <si>
    <t>Amount spent 1/4/23 - 31/3/24</t>
  </si>
  <si>
    <t>Amount held at 1/4/24</t>
  </si>
  <si>
    <t>Land North of Damgate Lane</t>
  </si>
  <si>
    <t>Blofield Nurseries</t>
  </si>
  <si>
    <t>The Piggeries, Manor Farm</t>
  </si>
  <si>
    <t>Drayton High Road</t>
  </si>
  <si>
    <t>Land Adjacent to Hall Lane/School Road</t>
  </si>
  <si>
    <t>East of Oakdene</t>
  </si>
  <si>
    <t>Beighton Road Farm</t>
  </si>
  <si>
    <t>20.07.22</t>
  </si>
  <si>
    <t>Green Lane West (North Phase)</t>
  </si>
  <si>
    <t>Allocation</t>
  </si>
  <si>
    <t>Bowls Club</t>
  </si>
  <si>
    <t>Marty's Marsh culvert repairs</t>
  </si>
  <si>
    <t>Footpath at Norwich Rd, Strumpshaw</t>
  </si>
  <si>
    <t>Footpath improvements</t>
  </si>
  <si>
    <t>Broadland Parish Scheme</t>
  </si>
  <si>
    <t>Green Lanes Footpath</t>
  </si>
  <si>
    <t>KGV new Pavilion project</t>
  </si>
  <si>
    <t xml:space="preserve">Strumpshaw Landfill </t>
  </si>
  <si>
    <t>Recreation Ground</t>
  </si>
  <si>
    <t>Rosebery Road</t>
  </si>
  <si>
    <t>Community centre project</t>
  </si>
  <si>
    <t>Skate Park and Play Equipment</t>
  </si>
  <si>
    <t>FWAG 4H</t>
  </si>
  <si>
    <t>Stracey Fields</t>
  </si>
  <si>
    <t>Skatepark and Landscaping</t>
  </si>
  <si>
    <t>Strumpshaw Landfill</t>
  </si>
  <si>
    <t>Purchase of Buckenham Woods</t>
  </si>
  <si>
    <t>Halvergate</t>
  </si>
  <si>
    <t xml:space="preserve">Acle </t>
  </si>
  <si>
    <t xml:space="preserve"> L Witchingham </t>
  </si>
  <si>
    <t>Land South of Green Lane East</t>
  </si>
  <si>
    <t>Broadland HA</t>
  </si>
  <si>
    <t>Land off Beech Avenue</t>
  </si>
  <si>
    <t xml:space="preserve">Land at Wyngates </t>
  </si>
  <si>
    <t>Hillside Farm 1</t>
  </si>
  <si>
    <t>Hall Farm, Reepham Rd</t>
  </si>
  <si>
    <t>Low Street</t>
  </si>
  <si>
    <t>St Mary's Care Home</t>
  </si>
  <si>
    <t>Affordable Housing</t>
  </si>
  <si>
    <t>Clarion Housing</t>
  </si>
  <si>
    <t>New Play/Rec Area, KGV Playing Field</t>
  </si>
  <si>
    <t>MUGA football goal/basketball hoop</t>
  </si>
  <si>
    <t>Cricket Nets, Recreation Ground</t>
  </si>
  <si>
    <t>Tennis Court resurfacing, Recreation Ground</t>
  </si>
  <si>
    <t>Jubilee Park Play Area - first 50% deposit</t>
  </si>
  <si>
    <t>Play equipment, Halvergate Recreation Ground</t>
  </si>
  <si>
    <t>New irrigation system, Bowls Club outdoor bowling green</t>
  </si>
  <si>
    <t>Replacement boardwalk &amp; new steps, Green Lane</t>
  </si>
  <si>
    <t>New play equipment, Ferry Ln play area</t>
  </si>
  <si>
    <t>Maintenance machinery for sports and cricket pitches, Recreation Ground</t>
  </si>
  <si>
    <t>Outdoor gym &amp; basketball refurb, Recreation Ground</t>
  </si>
  <si>
    <t>Wyngates, Area 1 maintenance</t>
  </si>
  <si>
    <t>Wyngates, Area 2 maintenance</t>
  </si>
  <si>
    <t>Taursham Park, on-site open space maintenance</t>
  </si>
  <si>
    <t>New Play Area (first instalment), Playing Fields</t>
  </si>
  <si>
    <t>MUGA Installation (first instalment), Playing Fields</t>
  </si>
  <si>
    <t>Play Area Wet Pour Surfacing, Playing Fields</t>
  </si>
  <si>
    <t>New Play Equipment, Stimpson's Piece</t>
  </si>
  <si>
    <t>LED lighting tennis courts, Recreation Ground</t>
  </si>
  <si>
    <t>Allotments Fence Repairs, St Mary's Allotments</t>
  </si>
  <si>
    <t>Renovation works, Horsford Village Hall</t>
  </si>
  <si>
    <t>Hardstanding Footpath Installation, Marty's Marsh</t>
  </si>
  <si>
    <t>Culvert Repairs/Improvement, Marty's Marsh</t>
  </si>
  <si>
    <t xml:space="preserve">repair of all weather pitch </t>
  </si>
  <si>
    <t>Jubilee Park Play Area - second 50% deposit</t>
  </si>
  <si>
    <t>car park surfacing</t>
  </si>
  <si>
    <t>Professional fees for Rec Project</t>
  </si>
  <si>
    <t>Play area &amp; MUGA works</t>
  </si>
  <si>
    <t>Margaret Harker Hall play equipment</t>
  </si>
  <si>
    <t>Open Space/Play</t>
  </si>
  <si>
    <t>Open Space</t>
  </si>
  <si>
    <t>Open Space/Sport</t>
  </si>
  <si>
    <t>Open Space/Play &amp; Maintenance</t>
  </si>
  <si>
    <t>On site maintence</t>
  </si>
  <si>
    <t xml:space="preserve">Match funding towards play equipment </t>
  </si>
  <si>
    <t>Open Space/Formal Recreation</t>
  </si>
  <si>
    <t>Amount held as at 31/3/24</t>
  </si>
  <si>
    <t>0 - see  S106 signed 22-23 sheet</t>
  </si>
  <si>
    <t xml:space="preserve">£5284970.73 plus commuted maintenance sums amount of £301458.72 (see separate sheet) </t>
  </si>
  <si>
    <t xml:space="preserve">£19690.85 - see S106 signed 23-24 sheet </t>
  </si>
</sst>
</file>

<file path=xl/styles.xml><?xml version="1.0" encoding="utf-8"?>
<styleSheet xmlns:mc="http://schemas.openxmlformats.org/markup-compatibility/2006" xmlns:x14ac="http://schemas.microsoft.com/office/spreadsheetml/2009/9/ac" xmlns="http://schemas.openxmlformats.org/spreadsheetml/2006/main" mc:Ignorable="x14ac">
  <numFmts count="3">
    <numFmt numFmtId="8" formatCode="&quot;£&quot;#,##0.00;[Red]\-&quot;£&quot;#,##0.00"/>
    <numFmt numFmtId="43" formatCode="_-* #,##0.00_-;\-* #,##0.00_-;_-* &quot;-&quot;??_-;_-@_-"/>
    <numFmt numFmtId="164" formatCode="&quot;£&quot;#,##0.00"/>
  </numFmts>
  <fonts count="11">
    <font>
      <sz val="11"/>
      <color theme="1"/>
      <name val="Calibri"/>
      <family val="2"/>
      <charset val="0"/>
      <scheme val="minor"/>
    </font>
    <font>
      <sz val="10"/>
      <name val="Arial"/>
      <family val="2"/>
      <charset val="0"/>
    </font>
    <font>
      <sz val="10"/>
      <name val="Calibri"/>
      <family val="2"/>
      <charset val="0"/>
      <scheme val="minor"/>
    </font>
    <font>
      <sz val="10"/>
      <color theme="1"/>
      <name val="Calibri"/>
      <family val="2"/>
      <charset val="0"/>
      <scheme val="minor"/>
    </font>
    <font>
      <sz val="11"/>
      <color theme="1"/>
      <name val="Calibri"/>
      <family val="2"/>
      <charset val="0"/>
      <scheme val="minor"/>
    </font>
    <font>
      <sz val="10"/>
      <color rgb="FFFF0000"/>
      <name val="Calibri"/>
      <family val="2"/>
      <charset val="0"/>
      <scheme val="minor"/>
    </font>
    <font>
      <b/>
      <sz val="10"/>
      <color theme="1"/>
      <name val="Calibri"/>
      <family val="2"/>
      <charset val="0"/>
      <scheme val="minor"/>
    </font>
    <font>
      <sz val="9"/>
      <color theme="1"/>
      <name val="Calibri"/>
      <family val="2"/>
      <charset val="0"/>
      <scheme val="minor"/>
    </font>
    <font>
      <b/>
      <sz val="10"/>
      <color rgb="FFFF0000"/>
      <name val="Calibri"/>
      <family val="2"/>
      <charset val="0"/>
      <scheme val="minor"/>
    </font>
    <font>
      <b/>
      <sz val="10"/>
      <name val="Calibri"/>
      <family val="2"/>
      <charset val="0"/>
      <scheme val="minor"/>
    </font>
    <font>
      <b/>
      <sz val="11"/>
      <color theme="1"/>
      <name val="Calibri"/>
      <family val="2"/>
      <charset val="0"/>
      <scheme val="minor"/>
    </font>
  </fonts>
  <fills count="4">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bottom style="double">
        <color indexed="64"/>
      </bottom>
      <diagonal/>
    </border>
  </borders>
  <cellStyleXfs count="111">
    <xf numFmtId="0" fontId="0" fillId="0" borderId="0"/>
    <xf numFmtId="0" fontId="1" fillId="0" borderId="0"/>
  </cellStyleXfs>
  <cellXfs>
    <xf numFmtId="0" fontId="0" fillId="0" borderId="0" xfId="0"/>
    <xf numFmtId="0" fontId="2" fillId="0" borderId="1" xfId="1" applyAlignment="1" applyBorder="1" applyFont="1">
      <alignment horizontal="center" vertical="center" wrapText="1"/>
    </xf>
    <xf numFmtId="0" fontId="3" fillId="0" borderId="0" xfId="0" applyAlignment="1" applyFont="1" applyFill="1">
      <alignment horizontal="center" vertical="top"/>
    </xf>
    <xf numFmtId="0" fontId="3" fillId="0" borderId="0" xfId="0" applyAlignment="1" applyFont="1">
      <alignment horizontal="center" vertical="top" wrapText="1"/>
    </xf>
    <xf numFmtId="0" fontId="3" fillId="0" borderId="0" xfId="0" applyAlignment="1" applyFont="1">
      <alignment horizontal="center" vertical="top"/>
    </xf>
    <xf numFmtId="0" fontId="3" fillId="0" borderId="1" xfId="0" applyAlignment="1" applyBorder="1" applyFont="1" applyFill="1">
      <alignment horizontal="center" vertical="top" wrapText="1"/>
    </xf>
    <xf numFmtId="0" fontId="3" fillId="0" borderId="0" xfId="0" applyAlignment="1" applyFont="1">
      <alignment horizontal="left" vertical="top" wrapText="1"/>
    </xf>
    <xf numFmtId="0" fontId="3" fillId="0" borderId="0" xfId="0" applyAlignment="1" applyFont="1" applyFill="1">
      <alignment horizontal="left" vertical="top" wrapText="1"/>
    </xf>
    <xf numFmtId="0" fontId="3" fillId="0" borderId="0" xfId="0" applyAlignment="1" applyFont="1" applyFill="1">
      <alignment horizontal="center" vertical="top" wrapText="1"/>
    </xf>
    <xf numFmtId="164" fontId="3" fillId="0" borderId="0" xfId="0" applyAlignment="1" applyFont="1" applyNumberFormat="1" applyFill="1">
      <alignment horizontal="center" vertical="top"/>
    </xf>
    <xf numFmtId="8" fontId="3" fillId="0" borderId="0" xfId="0" applyAlignment="1" applyFont="1" applyNumberFormat="1" applyFill="1">
      <alignment horizontal="center" vertical="top"/>
    </xf>
    <xf numFmtId="0" fontId="3" fillId="0" borderId="1" xfId="0" applyAlignment="1" applyBorder="1" applyFont="1" applyFill="1">
      <alignment horizontal="left" vertical="top" wrapText="1"/>
    </xf>
    <xf numFmtId="0" fontId="3" fillId="0" borderId="0" xfId="0" applyAlignment="1" applyFont="1" applyFill="1">
      <alignment horizontal="left" vertical="top"/>
    </xf>
    <xf numFmtId="0" fontId="2" fillId="2" borderId="1" xfId="0" applyAlignment="1" applyBorder="1" applyFont="1" applyFill="1">
      <alignment horizontal="left" wrapText="1"/>
    </xf>
    <xf numFmtId="0" fontId="2" fillId="2" borderId="1" xfId="0" applyAlignment="1" applyBorder="1" applyFont="1" applyFill="1">
      <alignment horizontal="left"/>
    </xf>
    <xf numFmtId="0" fontId="2" fillId="0" borderId="1" xfId="0" applyAlignment="1" applyBorder="1" applyFont="1" applyFill="1">
      <alignment horizontal="left" wrapText="1"/>
    </xf>
    <xf numFmtId="0" fontId="2" fillId="0" borderId="1" xfId="0" applyAlignment="1" applyBorder="1" applyFont="1" applyFill="1">
      <alignment horizontal="left"/>
    </xf>
    <xf numFmtId="0" fontId="3" fillId="0" borderId="0" xfId="0" applyFont="1" applyFill="1"/>
    <xf numFmtId="0" fontId="3" fillId="0" borderId="0" xfId="0" applyAlignment="1" applyFont="1" applyFill="1">
      <alignment wrapText="1"/>
    </xf>
    <xf numFmtId="164" fontId="3" fillId="0" borderId="0" xfId="0" applyAlignment="1" applyFont="1" applyNumberFormat="1" applyFill="1"/>
    <xf numFmtId="0" fontId="3" fillId="0" borderId="0" xfId="0" applyFont="1"/>
    <xf numFmtId="164" fontId="3" fillId="0" borderId="0" xfId="0" applyAlignment="1" applyFont="1" applyNumberFormat="1"/>
    <xf numFmtId="0" fontId="3" fillId="0" borderId="0" xfId="0" applyAlignment="1" applyFont="1">
      <alignment wrapText="1"/>
    </xf>
    <xf numFmtId="0" fontId="3" fillId="0" borderId="1" xfId="0" applyAlignment="1" applyBorder="1" applyFont="1" applyFill="1">
      <alignment vertical="top" wrapText="1"/>
    </xf>
    <xf numFmtId="164" fontId="3" fillId="0" borderId="1" xfId="0" applyAlignment="1" applyBorder="1" applyFont="1" applyNumberFormat="1" applyFill="1">
      <alignment vertical="top" wrapText="1"/>
    </xf>
    <xf numFmtId="0" fontId="3" fillId="0" borderId="0" xfId="0" applyAlignment="1" applyFont="1">
      <alignment vertical="top" wrapText="1"/>
    </xf>
    <xf numFmtId="0" fontId="3" fillId="3" borderId="0" xfId="0" applyFont="1" applyFill="1"/>
    <xf numFmtId="0" fontId="3" fillId="3" borderId="0" xfId="0" applyAlignment="1" applyFont="1" applyFill="1">
      <alignment wrapText="1"/>
    </xf>
    <xf numFmtId="164" fontId="3" fillId="3" borderId="2" xfId="0" applyAlignment="1" applyBorder="1" applyFont="1" applyNumberFormat="1" applyFill="1"/>
    <xf numFmtId="0" fontId="3" fillId="0" borderId="0" xfId="0" applyAlignment="1" applyFont="1" applyFill="1">
      <alignment vertical="top" wrapText="1"/>
    </xf>
    <xf numFmtId="164" fontId="3" fillId="0" borderId="0" xfId="0" applyAlignment="1" applyFont="1" applyNumberFormat="1" applyFill="1">
      <alignment vertical="top" wrapText="1"/>
    </xf>
    <xf numFmtId="0" fontId="3" fillId="0" borderId="0" xfId="0" applyAlignment="1" applyFont="1" applyFill="1">
      <alignment vertical="top"/>
    </xf>
    <xf numFmtId="164" fontId="3" fillId="0" borderId="0" xfId="0" applyAlignment="1" applyFont="1" applyNumberFormat="1">
      <alignment wrapText="1"/>
    </xf>
    <xf numFmtId="0" fontId="3" fillId="0" borderId="0" xfId="0" applyAlignment="1" applyBorder="1" applyFont="1" applyFill="1">
      <alignment horizontal="left" vertical="top" wrapText="1"/>
    </xf>
    <xf numFmtId="0" fontId="3" fillId="0" borderId="0" xfId="0" applyAlignment="1" applyBorder="1" applyFont="1">
      <alignment horizontal="left" vertical="top" wrapText="1"/>
    </xf>
    <xf numFmtId="164" fontId="3" fillId="0" borderId="0" xfId="0" applyAlignment="1" applyBorder="1" applyFont="1" applyNumberFormat="1" applyFill="1">
      <alignment vertical="top" wrapText="1"/>
    </xf>
    <xf numFmtId="14" fontId="3" fillId="0" borderId="0" xfId="0" applyAlignment="1" applyBorder="1" applyFont="1" applyNumberFormat="1" applyFill="1">
      <alignment horizontal="left" vertical="top" wrapText="1"/>
    </xf>
    <xf numFmtId="164" fontId="3" fillId="0" borderId="0" xfId="0" applyAlignment="1" applyBorder="1" applyFont="1" applyNumberFormat="1" applyFill="1">
      <alignment horizontal="left" vertical="top" wrapText="1"/>
    </xf>
    <xf numFmtId="164" fontId="3" fillId="0" borderId="0" xfId="0" applyAlignment="1" applyFont="1" applyNumberFormat="1" applyFill="1">
      <alignment wrapText="1"/>
    </xf>
    <xf numFmtId="164" fontId="3" fillId="0" borderId="0" xfId="0" applyAlignment="1" applyFont="1" applyNumberFormat="1" applyFill="1">
      <alignment horizontal="left" vertical="top" wrapText="1"/>
    </xf>
    <xf numFmtId="0" fontId="3" fillId="0" borderId="0" xfId="0" applyAlignment="1" applyFont="1">
      <alignment horizontal="left"/>
    </xf>
    <xf numFmtId="164" fontId="3" fillId="0" borderId="0" xfId="0" applyFont="1" applyNumberFormat="1" applyFill="1"/>
    <xf numFmtId="14" fontId="3" fillId="3" borderId="0" xfId="0" applyAlignment="1" applyFont="1" applyNumberFormat="1" applyFill="1">
      <alignment horizontal="center" vertical="top" wrapText="1"/>
    </xf>
    <xf numFmtId="0" fontId="3" fillId="3" borderId="0" xfId="0" applyAlignment="1" applyFont="1" applyFill="1">
      <alignment horizontal="center" vertical="top" wrapText="1"/>
    </xf>
    <xf numFmtId="0" fontId="3" fillId="0" borderId="0" xfId="0" applyAlignment="1" applyBorder="1" applyFont="1" applyFill="1">
      <alignment horizontal="left" vertical="top"/>
    </xf>
    <xf numFmtId="49" fontId="3" fillId="0" borderId="0" xfId="0" applyAlignment="1" applyFont="1" applyNumberFormat="1" applyFill="1">
      <alignment horizontal="left" vertical="top"/>
    </xf>
    <xf numFmtId="0" fontId="3" fillId="0" borderId="0" xfId="0" applyAlignment="1" applyFont="1" applyFill="1">
      <alignment vertical="center"/>
    </xf>
    <xf numFmtId="0" fontId="3" fillId="0" borderId="0" xfId="0" applyAlignment="1" applyFont="1">
      <alignment vertical="top"/>
    </xf>
    <xf numFmtId="0" fontId="3" fillId="0" borderId="0" xfId="0" applyAlignment="1" applyFont="1">
      <alignment horizontal="left" vertical="top"/>
    </xf>
    <xf numFmtId="43" fontId="3" fillId="0" borderId="0" xfId="0" applyFont="1" applyNumberFormat="1" applyFill="1"/>
    <xf numFmtId="0" fontId="5" fillId="0" borderId="0" xfId="0" applyAlignment="1" applyBorder="1" applyFont="1" applyFill="1">
      <alignment horizontal="left" vertical="center"/>
    </xf>
    <xf numFmtId="0" fontId="3" fillId="3" borderId="3" xfId="0" applyAlignment="1" applyBorder="1" applyFont="1" applyFill="1">
      <alignment wrapText="1"/>
    </xf>
    <xf numFmtId="164" fontId="3" fillId="3" borderId="4" xfId="0" applyBorder="1" applyFont="1" applyNumberFormat="1" applyFill="1"/>
    <xf numFmtId="0" fontId="2" fillId="2" borderId="1" xfId="0" applyAlignment="1" applyBorder="1" applyFont="1" applyFill="1">
      <alignment horizontal="right" wrapText="1"/>
    </xf>
    <xf numFmtId="0" fontId="2" fillId="0" borderId="0" xfId="0" applyFont="1" applyFill="1"/>
    <xf numFmtId="0" fontId="3" fillId="0" borderId="0" xfId="0" applyAlignment="1" applyFont="1" applyFill="1">
      <alignment horizontal="left"/>
    </xf>
    <xf numFmtId="0" fontId="3" fillId="3" borderId="0" xfId="0" applyAlignment="1" applyFont="1" applyFill="1">
      <alignment horizontal="left"/>
    </xf>
    <xf numFmtId="0" fontId="6" fillId="0" borderId="1" xfId="0" applyAlignment="1" applyBorder="1" applyFont="1" applyFill="1">
      <alignment horizontal="left" vertical="top" wrapText="1"/>
    </xf>
    <xf numFmtId="164" fontId="6" fillId="0" borderId="1" xfId="0" applyAlignment="1" applyBorder="1" applyFont="1" applyNumberFormat="1" applyFill="1">
      <alignment horizontal="left" vertical="top" wrapText="1"/>
    </xf>
    <xf numFmtId="0" fontId="6" fillId="0" borderId="1" xfId="0" applyAlignment="1" applyBorder="1" applyFont="1" applyFill="1">
      <alignment horizontal="center" vertical="top" wrapText="1"/>
    </xf>
    <xf numFmtId="0" fontId="6" fillId="0" borderId="1" xfId="0" applyBorder="1" applyFont="1" applyFill="1"/>
    <xf numFmtId="0" fontId="6" fillId="0" borderId="1" xfId="0" applyAlignment="1" applyBorder="1" applyFont="1" applyFill="1">
      <alignment wrapText="1"/>
    </xf>
    <xf numFmtId="164" fontId="3" fillId="3" borderId="5" xfId="0" applyAlignment="1" applyBorder="1" applyFont="1" applyNumberFormat="1" applyFill="1">
      <alignment horizontal="center" vertical="top" wrapText="1"/>
    </xf>
    <xf numFmtId="0" fontId="3" fillId="3" borderId="5" xfId="0" applyAlignment="1" applyBorder="1" applyFont="1" applyFill="1">
      <alignment horizontal="center" vertical="top" wrapText="1"/>
    </xf>
    <xf numFmtId="0" fontId="5" fillId="0" borderId="0" xfId="0" applyAlignment="1" applyFont="1" applyFill="1">
      <alignment horizontal="left" vertical="top"/>
    </xf>
    <xf numFmtId="14" fontId="3" fillId="0" borderId="1" xfId="0" applyAlignment="1" applyBorder="1" applyFont="1" applyNumberFormat="1">
      <alignment horizontal="center" vertical="top" wrapText="1"/>
    </xf>
    <xf numFmtId="0" fontId="3" fillId="0" borderId="1" xfId="0" applyAlignment="1" applyBorder="1" applyFont="1">
      <alignment horizontal="center" vertical="center" wrapText="1"/>
    </xf>
    <xf numFmtId="14" fontId="3" fillId="0" borderId="1" xfId="0" applyAlignment="1" applyBorder="1" applyFont="1" applyNumberFormat="1">
      <alignment horizontal="center" vertical="center" wrapText="1"/>
    </xf>
    <xf numFmtId="0" fontId="3" fillId="0" borderId="1" xfId="0" applyAlignment="1" applyBorder="1" applyFont="1">
      <alignment horizontal="left" vertical="top" wrapText="1"/>
    </xf>
    <xf numFmtId="0" fontId="7" fillId="0" borderId="1" xfId="0" applyAlignment="1" applyBorder="1" applyFont="1">
      <alignment vertical="top" wrapText="1"/>
    </xf>
    <xf numFmtId="14" fontId="2" fillId="0" borderId="1" xfId="0" applyAlignment="1" applyBorder="1" applyFont="1" applyNumberFormat="1">
      <alignment horizontal="left"/>
    </xf>
    <xf numFmtId="0" fontId="2" fillId="0" borderId="1" xfId="0" applyAlignment="1" applyBorder="1" applyFont="1">
      <alignment horizontal="left"/>
    </xf>
    <xf numFmtId="0" fontId="2" fillId="0" borderId="1" xfId="0" applyAlignment="1" applyBorder="1" applyFont="1">
      <alignment horizontal="left" wrapText="1"/>
    </xf>
    <xf numFmtId="0" fontId="2" fillId="0" borderId="1" xfId="0" applyAlignment="1" applyBorder="1" applyFont="1">
      <alignment horizontal="center" vertical="center"/>
    </xf>
    <xf numFmtId="0" fontId="7" fillId="0" borderId="1" xfId="0" applyAlignment="1" applyBorder="1" applyFont="1">
      <alignment horizontal="center" vertical="center"/>
    </xf>
    <xf numFmtId="164" fontId="2" fillId="0" borderId="0" xfId="0" applyAlignment="1" applyFont="1" applyNumberFormat="1" applyFill="1">
      <alignment horizontal="left" vertical="top" wrapText="1"/>
    </xf>
    <xf numFmtId="0" fontId="8" fillId="3" borderId="0" xfId="0" applyAlignment="1" applyFont="1" applyFill="1">
      <alignment wrapText="1"/>
    </xf>
    <xf numFmtId="0" fontId="5" fillId="3" borderId="0" xfId="0" applyAlignment="1" applyFont="1" applyFill="1">
      <alignment wrapText="1"/>
    </xf>
    <xf numFmtId="0" fontId="5" fillId="3" borderId="0" xfId="0" applyAlignment="1" applyFont="1" applyFill="1">
      <alignment horizontal="left" wrapText="1"/>
    </xf>
    <xf numFmtId="164" fontId="5" fillId="3" borderId="0" xfId="0" applyAlignment="1" applyFont="1" applyNumberFormat="1" applyFill="1">
      <alignment wrapText="1"/>
    </xf>
    <xf numFmtId="164" fontId="8" fillId="3" borderId="0" xfId="0" applyAlignment="1" applyBorder="1" applyFont="1" applyNumberFormat="1" applyFill="1">
      <alignment horizontal="right" wrapText="1"/>
    </xf>
    <xf numFmtId="0" fontId="2" fillId="0" borderId="1" xfId="0" applyAlignment="1" applyBorder="1" applyFont="1" applyFill="1">
      <alignment horizontal="left" vertical="top" wrapText="1"/>
    </xf>
    <xf numFmtId="14" fontId="2" fillId="0" borderId="1" xfId="0" applyAlignment="1" applyBorder="1" applyFont="1" applyNumberFormat="1" applyFill="1">
      <alignment horizontal="left" vertical="top" wrapText="1"/>
    </xf>
    <xf numFmtId="164" fontId="2" fillId="0" borderId="1" xfId="0" applyAlignment="1" applyBorder="1" applyFont="1" applyNumberFormat="1" applyFill="1">
      <alignment horizontal="left" vertical="top" wrapText="1"/>
    </xf>
    <xf numFmtId="0" fontId="2" fillId="2" borderId="1" xfId="0" applyAlignment="1" applyBorder="1" applyFont="1" applyFill="1">
      <alignment horizontal="left" vertical="top" wrapText="1"/>
    </xf>
    <xf numFmtId="164" fontId="2" fillId="0" borderId="3" xfId="0" applyAlignment="1" applyBorder="1" applyFont="1" applyNumberFormat="1" applyFill="1">
      <alignment horizontal="left" vertical="top" wrapText="1"/>
    </xf>
    <xf numFmtId="164" fontId="2" fillId="0" borderId="1" xfId="0" applyAlignment="1" applyBorder="1" applyFont="1" applyNumberFormat="1" applyFill="1">
      <alignment horizontal="left" vertical="top"/>
    </xf>
    <xf numFmtId="14" fontId="2" fillId="0" borderId="1" xfId="0" applyAlignment="1" applyBorder="1" applyFont="1" applyNumberFormat="1" applyFill="1">
      <alignment horizontal="left" vertical="top"/>
    </xf>
    <xf numFmtId="0" fontId="2" fillId="0" borderId="1" xfId="0" applyAlignment="1" applyBorder="1" applyFont="1" applyNumberFormat="1" applyFill="1">
      <alignment horizontal="left" vertical="top" wrapText="1"/>
    </xf>
    <xf numFmtId="164" fontId="9" fillId="3" borderId="5" xfId="0" applyAlignment="1" applyBorder="1" applyFont="1" applyNumberFormat="1" applyFill="1">
      <alignment horizontal="right" wrapText="1"/>
    </xf>
    <xf numFmtId="0" fontId="6" fillId="0" borderId="1" xfId="0" applyAlignment="1" applyBorder="1" applyFont="1">
      <alignment horizontal="left" vertical="top" wrapText="1"/>
    </xf>
    <xf numFmtId="164" fontId="6" fillId="0" borderId="1" xfId="0" applyAlignment="1" applyBorder="1" applyFont="1" applyNumberFormat="1">
      <alignment horizontal="left" vertical="top" wrapText="1"/>
    </xf>
    <xf numFmtId="0" fontId="2" fillId="0" borderId="1" xfId="0" applyAlignment="1" applyBorder="1" applyFont="1">
      <alignment horizontal="left" vertical="top" wrapText="1"/>
    </xf>
    <xf numFmtId="164" fontId="2" fillId="0" borderId="1" xfId="0" applyAlignment="1" applyBorder="1" applyFont="1" applyNumberFormat="1">
      <alignment horizontal="left" vertical="top" wrapText="1"/>
    </xf>
    <xf numFmtId="14" fontId="2" fillId="0" borderId="1" xfId="0" applyAlignment="1" applyBorder="1" applyFont="1" applyNumberFormat="1">
      <alignment horizontal="left" vertical="top" wrapText="1"/>
    </xf>
    <xf numFmtId="0" fontId="0" fillId="3" borderId="0" xfId="0" applyAlignment="1" applyFill="1">
      <alignment wrapText="1"/>
    </xf>
    <xf numFmtId="164" fontId="10" fillId="3" borderId="2" xfId="0" applyAlignment="1" applyBorder="1" applyFont="1" applyNumberFormat="1" applyFill="1">
      <alignment wrapText="1"/>
    </xf>
    <xf numFmtId="0" fontId="0" fillId="0" borderId="1" xfId="0" applyBorder="1"/>
    <xf numFmtId="0" fontId="2" fillId="0" borderId="1" xfId="0" applyAlignment="1" applyBorder="1" applyFont="1">
      <alignment horizontal="right" wrapText="1"/>
    </xf>
    <xf numFmtId="0" fontId="2" fillId="2" borderId="1" xfId="0" applyAlignment="1" applyBorder="1" applyFont="1" applyFill="1">
      <alignment horizontal="right"/>
    </xf>
    <xf numFmtId="164" fontId="2" fillId="0" borderId="1" xfId="0" applyAlignment="1" applyBorder="1" applyFont="1" applyNumberFormat="1">
      <alignment horizontal="right" wrapText="1"/>
    </xf>
    <xf numFmtId="164" fontId="0" fillId="0" borderId="1" xfId="0" applyBorder="1" applyNumberFormat="1"/>
    <xf numFmtId="164" fontId="2" fillId="0" borderId="0" xfId="0" applyAlignment="1" applyBorder="1" applyFont="1" applyNumberFormat="1" applyFill="1">
      <alignment horizontal="left" vertical="top" wrapText="1"/>
    </xf>
    <xf numFmtId="164" fontId="2" fillId="0" borderId="0" xfId="0" applyAlignment="1" applyFont="1" applyNumberFormat="1" applyFill="1">
      <alignment horizontal="left" vertical="top"/>
    </xf>
    <xf numFmtId="0" fontId="2" fillId="0" borderId="0" xfId="0" applyAlignment="1" applyFont="1" applyFill="1">
      <alignment horizontal="left" vertical="top" wrapText="1"/>
    </xf>
    <xf numFmtId="0" fontId="2" fillId="0" borderId="0" xfId="0" applyAlignment="1" applyFont="1" applyFill="1">
      <alignment horizontal="left" vertical="top"/>
    </xf>
    <xf numFmtId="0" fontId="2" fillId="0" borderId="1" xfId="0" applyAlignment="1" applyBorder="1" applyFont="1" applyFill="1">
      <alignment wrapText="1"/>
    </xf>
    <xf numFmtId="164" fontId="2" fillId="0" borderId="1" xfId="0" applyAlignment="1" applyBorder="1" applyFont="1" applyNumberFormat="1" applyFill="1">
      <alignment wrapText="1"/>
    </xf>
    <xf numFmtId="8" fontId="2" fillId="0" borderId="0" xfId="0" applyAlignment="1" applyFont="1" applyNumberFormat="1" applyFill="1">
      <alignment horizontal="left" vertical="top"/>
    </xf>
  </cellXfs>
  <cellStyles count="2">
    <cellStyle name="Normal" xfId="0" builtinId="0"/>
    <cellStyle name="Normal 2" xfId="1"/>
  </cellStyles>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worksheet" Target="worksheets/sheet6.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K29"/>
  <sheetViews>
    <sheetView topLeftCell="A19" view="normal" tabSelected="1" workbookViewId="0">
      <selection pane="topLeft" activeCell="H29" sqref="H29"/>
    </sheetView>
  </sheetViews>
  <sheetFormatPr defaultColWidth="9.140625" defaultRowHeight="12.75"/>
  <cols>
    <col min="1" max="1" width="9.140625" style="47" customWidth="1"/>
    <col min="2" max="2" width="37.5703125" style="22" customWidth="1"/>
    <col min="3" max="3" width="9.140625" style="20" customWidth="1"/>
    <col min="4" max="4" width="13.41796875" style="48" customWidth="1"/>
    <col min="5" max="16384" width="9.140625" style="20" customWidth="1"/>
  </cols>
  <sheetData>
    <row r="1" spans="1:4">
      <c r="A1" s="31" t="s">
        <v>183</v>
      </c>
      <c r="B1" s="18"/>
      <c r="C1" s="17"/>
      <c r="D1" s="12"/>
    </row>
    <row r="2" spans="1:4">
      <c r="A2" s="31"/>
      <c r="B2" s="18"/>
      <c r="C2" s="17"/>
      <c r="D2" s="12"/>
    </row>
    <row r="3" spans="1:4" ht="51">
      <c r="A3" s="12" t="s">
        <v>0</v>
      </c>
      <c r="B3" s="7" t="s">
        <v>1</v>
      </c>
      <c r="C3" s="12"/>
      <c r="D3" s="75" t="s">
        <v>303</v>
      </c>
    </row>
    <row r="4" spans="1:4">
      <c r="A4" s="12"/>
      <c r="B4" s="7"/>
      <c r="C4" s="12"/>
      <c r="D4" s="64"/>
    </row>
    <row r="5" spans="1:4" ht="38.25">
      <c r="A5" s="44" t="s">
        <v>2</v>
      </c>
      <c r="B5" s="33" t="s">
        <v>19</v>
      </c>
      <c r="C5" s="44"/>
      <c r="D5" s="102">
        <v>804074.39</v>
      </c>
    </row>
    <row r="6" spans="1:4">
      <c r="A6" s="12"/>
      <c r="B6" s="7"/>
      <c r="C6" s="12"/>
      <c r="D6" s="64"/>
    </row>
    <row r="7" spans="1:11" ht="51">
      <c r="A7" s="45" t="s">
        <v>3</v>
      </c>
      <c r="B7" s="7" t="s">
        <v>4</v>
      </c>
      <c r="C7" s="12"/>
      <c r="D7" s="108">
        <v>3004727.87</v>
      </c>
      <c r="F7" s="46"/>
      <c r="G7" s="17"/>
      <c r="H7" s="17"/>
      <c r="I7" s="17"/>
      <c r="J7" s="17"/>
      <c r="K7" s="17"/>
    </row>
    <row r="8" spans="1:4">
      <c r="A8" s="12"/>
      <c r="B8" s="7"/>
      <c r="C8" s="12"/>
      <c r="D8" s="64"/>
    </row>
    <row r="9" spans="1:4" ht="51">
      <c r="A9" s="12" t="s">
        <v>5</v>
      </c>
      <c r="B9" s="7" t="s">
        <v>6</v>
      </c>
      <c r="C9" s="12"/>
      <c r="D9" s="64"/>
    </row>
    <row r="10" spans="1:4">
      <c r="A10" s="12"/>
      <c r="B10" s="7"/>
      <c r="C10" s="12"/>
      <c r="D10" s="64"/>
    </row>
    <row r="11" spans="1:4" ht="38.25">
      <c r="A11" s="12"/>
      <c r="B11" s="7" t="s">
        <v>7</v>
      </c>
      <c r="C11" s="12"/>
      <c r="D11" s="104" t="s">
        <v>301</v>
      </c>
    </row>
    <row r="12" spans="1:4">
      <c r="A12" s="12"/>
      <c r="B12" s="7"/>
      <c r="C12" s="12"/>
      <c r="D12" s="64"/>
    </row>
    <row r="13" spans="1:4" ht="51">
      <c r="A13" s="12"/>
      <c r="B13" s="7" t="s">
        <v>20</v>
      </c>
      <c r="C13" s="12"/>
      <c r="D13" s="105" t="s">
        <v>81</v>
      </c>
    </row>
    <row r="14" spans="1:4">
      <c r="A14" s="12"/>
      <c r="B14" s="7"/>
      <c r="C14" s="12"/>
      <c r="D14" s="64"/>
    </row>
    <row r="15" spans="1:4" ht="51">
      <c r="A15" s="45" t="s">
        <v>8</v>
      </c>
      <c r="B15" s="7" t="s">
        <v>9</v>
      </c>
      <c r="C15" s="12"/>
      <c r="D15" s="103">
        <v>1951616.06</v>
      </c>
    </row>
    <row r="16" spans="1:4">
      <c r="A16" s="12"/>
      <c r="B16" s="7"/>
      <c r="C16" s="12"/>
      <c r="D16" s="64"/>
    </row>
    <row r="17" spans="1:4" ht="51">
      <c r="A17" s="12" t="s">
        <v>10</v>
      </c>
      <c r="B17" s="7" t="s">
        <v>180</v>
      </c>
      <c r="C17" s="12"/>
      <c r="D17" s="103">
        <v>707795.46</v>
      </c>
    </row>
    <row r="18" spans="1:4">
      <c r="A18" s="12"/>
      <c r="B18" s="7"/>
      <c r="C18" s="12"/>
      <c r="D18" s="64"/>
    </row>
    <row r="19" spans="1:4" ht="89.25">
      <c r="A19" s="12" t="s">
        <v>11</v>
      </c>
      <c r="B19" s="7" t="s">
        <v>12</v>
      </c>
      <c r="C19" s="12"/>
      <c r="D19" s="104" t="s">
        <v>82</v>
      </c>
    </row>
    <row r="20" spans="1:4">
      <c r="A20" s="12"/>
      <c r="B20" s="7"/>
      <c r="C20" s="12"/>
      <c r="D20" s="64"/>
    </row>
    <row r="21" spans="1:4" ht="63.75">
      <c r="A21" s="12" t="s">
        <v>13</v>
      </c>
      <c r="B21" s="7" t="s">
        <v>21</v>
      </c>
      <c r="C21" s="12"/>
      <c r="D21" s="104"/>
    </row>
    <row r="22" spans="1:4">
      <c r="A22" s="12"/>
      <c r="B22" s="7"/>
      <c r="C22" s="12"/>
      <c r="D22" s="64"/>
    </row>
    <row r="23" spans="1:4" ht="38.25">
      <c r="A23" s="12"/>
      <c r="B23" s="7" t="s">
        <v>15</v>
      </c>
      <c r="C23" s="12"/>
      <c r="D23" s="104" t="s">
        <v>82</v>
      </c>
    </row>
    <row r="24" spans="1:4">
      <c r="A24" s="12"/>
      <c r="B24" s="7"/>
      <c r="C24" s="12"/>
      <c r="D24" s="64"/>
    </row>
    <row r="25" spans="1:4" ht="76.5">
      <c r="A25" s="12"/>
      <c r="B25" s="7" t="s">
        <v>14</v>
      </c>
      <c r="C25" s="12"/>
      <c r="D25" s="105" t="s">
        <v>81</v>
      </c>
    </row>
    <row r="26" spans="1:4">
      <c r="A26" s="12"/>
      <c r="B26" s="7"/>
      <c r="C26" s="12"/>
      <c r="D26" s="64"/>
    </row>
    <row r="27" spans="1:4" ht="63.75">
      <c r="A27" s="12"/>
      <c r="B27" s="7" t="s">
        <v>16</v>
      </c>
      <c r="C27" s="12"/>
      <c r="D27" s="105" t="s">
        <v>81</v>
      </c>
    </row>
    <row r="28" spans="1:4">
      <c r="A28" s="12"/>
      <c r="B28" s="7"/>
      <c r="C28" s="12"/>
      <c r="D28" s="64"/>
    </row>
    <row r="29" spans="1:4" ht="102">
      <c r="A29" s="12" t="s">
        <v>17</v>
      </c>
      <c r="B29" s="7" t="s">
        <v>181</v>
      </c>
      <c r="C29" s="12"/>
      <c r="D29" s="75" t="s">
        <v>302</v>
      </c>
    </row>
  </sheetData>
  <pageMargins left="0.7" right="0.7" top="0.75" bottom="0.75" header="0.3" footer="0.3"/>
  <pageSetup paperSize="9" fitToHeight="0" orientation="portrait"/>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H31"/>
  <sheetViews>
    <sheetView topLeftCell="A9" zoomScale="90" view="normal" workbookViewId="0">
      <selection pane="topLeft" activeCell="D31" sqref="D31"/>
    </sheetView>
  </sheetViews>
  <sheetFormatPr defaultColWidth="9.140625" defaultRowHeight="12.75"/>
  <cols>
    <col min="1" max="1" width="11.41796875" style="4" customWidth="1"/>
    <col min="2" max="2" width="12" style="4" bestFit="1" customWidth="1"/>
    <col min="3" max="3" width="43.7109375" style="4" customWidth="1"/>
    <col min="4" max="4" width="13.41796875" style="4" customWidth="1"/>
    <col min="5" max="5" width="34.140625" style="4" customWidth="1"/>
    <col min="6" max="6" width="17" style="4" customWidth="1"/>
    <col min="7" max="7" width="20.41796875" style="3" bestFit="1" customWidth="1"/>
    <col min="8" max="8" width="25.84765625" style="4" customWidth="1"/>
    <col min="9" max="16384" width="9.140625" style="4" customWidth="1"/>
  </cols>
  <sheetData>
    <row r="1" spans="1:6">
      <c r="A1" s="12" t="s">
        <v>184</v>
      </c>
      <c r="B1" s="12"/>
      <c r="C1" s="12"/>
      <c r="D1" s="12"/>
      <c r="E1" s="2"/>
      <c r="F1" s="2"/>
    </row>
    <row r="2" spans="1:6">
      <c r="A2" s="2"/>
      <c r="B2" s="2"/>
      <c r="C2" s="2"/>
      <c r="D2" s="2"/>
      <c r="E2" s="2"/>
      <c r="F2" s="2"/>
    </row>
    <row r="3" spans="1:6" ht="25.5">
      <c r="A3" s="59" t="s">
        <v>33</v>
      </c>
      <c r="B3" s="59" t="s">
        <v>34</v>
      </c>
      <c r="C3" s="59" t="s">
        <v>30</v>
      </c>
      <c r="D3" s="59" t="s">
        <v>96</v>
      </c>
      <c r="E3" s="59" t="s">
        <v>97</v>
      </c>
      <c r="F3" s="59" t="s">
        <v>35</v>
      </c>
    </row>
    <row r="4" spans="1:8" ht="25.5" customHeight="1">
      <c r="A4" s="70">
        <v>45028</v>
      </c>
      <c r="B4" s="71" t="s">
        <v>185</v>
      </c>
      <c r="C4" s="72" t="s">
        <v>186</v>
      </c>
      <c r="D4" s="73">
        <v>20210689</v>
      </c>
      <c r="E4" s="5"/>
      <c r="F4" s="5">
        <v>0</v>
      </c>
      <c r="G4" s="6"/>
      <c r="H4" s="7"/>
    </row>
    <row r="5" spans="1:8" ht="25.5" customHeight="1">
      <c r="A5" s="70">
        <v>45029</v>
      </c>
      <c r="B5" s="71" t="s">
        <v>174</v>
      </c>
      <c r="C5" s="72" t="s">
        <v>187</v>
      </c>
      <c r="D5" s="73">
        <v>20220247</v>
      </c>
      <c r="E5" s="5"/>
      <c r="F5" s="5">
        <v>0</v>
      </c>
      <c r="H5" s="7"/>
    </row>
    <row r="6" spans="1:8" ht="25.5" customHeight="1">
      <c r="A6" s="70">
        <v>45090</v>
      </c>
      <c r="B6" s="71" t="s">
        <v>38</v>
      </c>
      <c r="C6" s="72" t="s">
        <v>188</v>
      </c>
      <c r="D6" s="73">
        <v>20200261</v>
      </c>
      <c r="E6" s="5"/>
      <c r="F6" s="5">
        <v>0</v>
      </c>
      <c r="H6" s="7"/>
    </row>
    <row r="7" spans="1:8" ht="25.5" customHeight="1">
      <c r="A7" s="70">
        <v>45113</v>
      </c>
      <c r="B7" s="71" t="s">
        <v>38</v>
      </c>
      <c r="C7" s="72" t="s">
        <v>189</v>
      </c>
      <c r="D7" s="73">
        <v>20150991</v>
      </c>
      <c r="E7" s="5"/>
      <c r="F7" s="5">
        <v>0</v>
      </c>
      <c r="H7" s="7"/>
    </row>
    <row r="8" spans="1:6" ht="25.5" customHeight="1">
      <c r="A8" s="70">
        <v>45211</v>
      </c>
      <c r="B8" s="71" t="s">
        <v>38</v>
      </c>
      <c r="C8" s="72" t="s">
        <v>190</v>
      </c>
      <c r="D8" s="73">
        <v>20130296</v>
      </c>
      <c r="E8" s="5"/>
      <c r="F8" s="5">
        <v>0</v>
      </c>
    </row>
    <row r="9" spans="1:6" ht="25.5" customHeight="1">
      <c r="A9" s="70">
        <v>45260</v>
      </c>
      <c r="B9" s="71" t="s">
        <v>38</v>
      </c>
      <c r="C9" s="72" t="s">
        <v>191</v>
      </c>
      <c r="D9" s="73">
        <v>20171464</v>
      </c>
      <c r="E9" s="5"/>
      <c r="F9" s="5">
        <v>0</v>
      </c>
    </row>
    <row r="10" spans="1:6" ht="25.5" customHeight="1">
      <c r="A10" s="70">
        <v>45302</v>
      </c>
      <c r="B10" s="71" t="s">
        <v>38</v>
      </c>
      <c r="C10" s="72" t="s">
        <v>191</v>
      </c>
      <c r="D10" s="73">
        <v>20152081</v>
      </c>
      <c r="E10" s="5"/>
      <c r="F10" s="5">
        <v>0</v>
      </c>
    </row>
    <row r="11" spans="1:6" ht="25.5" customHeight="1">
      <c r="A11" s="70">
        <v>45181</v>
      </c>
      <c r="B11" s="71" t="s">
        <v>38</v>
      </c>
      <c r="C11" s="72" t="s">
        <v>192</v>
      </c>
      <c r="D11" s="73">
        <v>20150262</v>
      </c>
      <c r="E11" s="5"/>
      <c r="F11" s="5">
        <v>0</v>
      </c>
    </row>
    <row r="12" spans="1:6" ht="25.5" customHeight="1">
      <c r="A12" s="65">
        <v>45035</v>
      </c>
      <c r="B12" s="1" t="s">
        <v>174</v>
      </c>
      <c r="C12" s="68" t="s">
        <v>193</v>
      </c>
      <c r="D12" s="66">
        <v>20221923</v>
      </c>
      <c r="E12" s="5" t="s">
        <v>210</v>
      </c>
      <c r="F12" s="5" t="s">
        <v>83</v>
      </c>
    </row>
    <row r="13" spans="1:6" ht="25.5" customHeight="1">
      <c r="A13" s="65">
        <v>45064</v>
      </c>
      <c r="B13" s="1" t="s">
        <v>174</v>
      </c>
      <c r="C13" s="68" t="s">
        <v>194</v>
      </c>
      <c r="D13" s="66" t="s">
        <v>203</v>
      </c>
      <c r="E13" s="5" t="s">
        <v>211</v>
      </c>
      <c r="F13" s="5" t="s">
        <v>83</v>
      </c>
    </row>
    <row r="14" spans="1:6" ht="25.5" customHeight="1">
      <c r="A14" s="65">
        <v>45195</v>
      </c>
      <c r="B14" s="1" t="s">
        <v>174</v>
      </c>
      <c r="C14" s="68" t="s">
        <v>195</v>
      </c>
      <c r="D14" s="66" t="s">
        <v>204</v>
      </c>
      <c r="E14" s="5" t="s">
        <v>212</v>
      </c>
      <c r="F14" s="5" t="s">
        <v>83</v>
      </c>
    </row>
    <row r="15" spans="1:6" ht="25.5">
      <c r="A15" s="65">
        <v>45237</v>
      </c>
      <c r="B15" s="1" t="s">
        <v>174</v>
      </c>
      <c r="C15" s="68" t="s">
        <v>196</v>
      </c>
      <c r="D15" s="66" t="s">
        <v>205</v>
      </c>
      <c r="E15" s="5" t="s">
        <v>213</v>
      </c>
      <c r="F15" s="5" t="s">
        <v>83</v>
      </c>
    </row>
    <row r="16" spans="1:6" ht="25.5">
      <c r="A16" s="65">
        <v>45250</v>
      </c>
      <c r="B16" s="1" t="s">
        <v>174</v>
      </c>
      <c r="C16" s="68" t="s">
        <v>197</v>
      </c>
      <c r="D16" s="66" t="s">
        <v>206</v>
      </c>
      <c r="E16" s="5" t="s">
        <v>214</v>
      </c>
      <c r="F16" s="5" t="s">
        <v>83</v>
      </c>
    </row>
    <row r="17" spans="1:6" ht="25.5">
      <c r="A17" s="65">
        <v>45278</v>
      </c>
      <c r="B17" s="1" t="s">
        <v>174</v>
      </c>
      <c r="C17" s="69" t="s">
        <v>198</v>
      </c>
      <c r="D17" s="66" t="s">
        <v>207</v>
      </c>
      <c r="E17" s="5" t="s">
        <v>215</v>
      </c>
      <c r="F17" s="5" t="s">
        <v>83</v>
      </c>
    </row>
    <row r="18" spans="1:6" ht="25.5">
      <c r="A18" s="65">
        <v>45301</v>
      </c>
      <c r="B18" s="1" t="s">
        <v>174</v>
      </c>
      <c r="C18" s="69" t="s">
        <v>199</v>
      </c>
      <c r="D18" s="66" t="s">
        <v>208</v>
      </c>
      <c r="E18" s="5" t="s">
        <v>216</v>
      </c>
      <c r="F18" s="5" t="s">
        <v>83</v>
      </c>
    </row>
    <row r="19" spans="1:6" ht="25.5">
      <c r="A19" s="65">
        <v>45324</v>
      </c>
      <c r="B19" s="1" t="s">
        <v>174</v>
      </c>
      <c r="C19" s="69" t="s">
        <v>200</v>
      </c>
      <c r="D19" s="74">
        <v>20221719</v>
      </c>
      <c r="E19" s="5" t="s">
        <v>217</v>
      </c>
      <c r="F19" s="5" t="s">
        <v>83</v>
      </c>
    </row>
    <row r="20" spans="1:6" ht="25.5">
      <c r="A20" s="67">
        <v>45299</v>
      </c>
      <c r="B20" s="1" t="s">
        <v>174</v>
      </c>
      <c r="C20" s="66" t="s">
        <v>201</v>
      </c>
      <c r="D20" s="66" t="s">
        <v>209</v>
      </c>
      <c r="E20" s="5" t="s">
        <v>218</v>
      </c>
      <c r="F20" s="5" t="s">
        <v>83</v>
      </c>
    </row>
    <row r="21" spans="1:6" ht="25.5">
      <c r="A21" s="65">
        <v>45324</v>
      </c>
      <c r="B21" s="1" t="s">
        <v>174</v>
      </c>
      <c r="C21" s="69" t="s">
        <v>202</v>
      </c>
      <c r="D21" s="66">
        <v>20230129</v>
      </c>
      <c r="E21" s="5" t="s">
        <v>219</v>
      </c>
      <c r="F21" s="5" t="s">
        <v>83</v>
      </c>
    </row>
    <row r="22" spans="1:6" ht="13.5" thickBot="1">
      <c r="A22" s="42"/>
      <c r="B22" s="43"/>
      <c r="C22" s="43"/>
      <c r="D22" s="43"/>
      <c r="E22" s="62"/>
      <c r="F22" s="63"/>
    </row>
    <row r="23" spans="1:6" ht="13.5" thickTop="1">
      <c r="A23" s="2"/>
      <c r="B23" s="2"/>
      <c r="C23" s="2"/>
      <c r="D23" s="2"/>
      <c r="E23" s="2"/>
      <c r="F23" s="2"/>
    </row>
    <row r="24" spans="1:6">
      <c r="A24" s="2"/>
      <c r="B24" s="2"/>
      <c r="C24" s="2"/>
      <c r="D24" s="2"/>
      <c r="E24" s="2"/>
      <c r="F24" s="2"/>
    </row>
    <row r="25" spans="1:6">
      <c r="A25" s="2"/>
      <c r="B25" s="2"/>
      <c r="C25" s="2"/>
      <c r="D25" s="2"/>
      <c r="E25" s="2"/>
      <c r="F25" s="2"/>
    </row>
    <row r="26" spans="1:6" ht="57.75" customHeight="1">
      <c r="A26" s="8" t="s">
        <v>1</v>
      </c>
      <c r="B26" s="8"/>
      <c r="C26" s="8"/>
      <c r="D26" s="9">
        <v>19690.85</v>
      </c>
      <c r="E26" s="10"/>
      <c r="F26" s="2"/>
    </row>
    <row r="27" spans="1:6">
      <c r="A27" s="2"/>
      <c r="B27" s="2"/>
      <c r="C27" s="2"/>
      <c r="D27" s="2"/>
      <c r="E27" s="2"/>
      <c r="F27" s="2"/>
    </row>
    <row r="28" spans="1:6">
      <c r="A28" s="2"/>
      <c r="B28" s="2"/>
      <c r="C28" s="2"/>
      <c r="D28" s="2"/>
      <c r="E28" s="2"/>
      <c r="F28" s="2"/>
    </row>
    <row r="29" spans="1:6" ht="64.5" customHeight="1">
      <c r="A29" s="8" t="s">
        <v>6</v>
      </c>
      <c r="B29" s="8"/>
      <c r="C29" s="8"/>
      <c r="D29" s="2"/>
      <c r="E29" s="2"/>
      <c r="F29" s="2"/>
    </row>
    <row r="30" spans="1:6">
      <c r="A30" s="8"/>
      <c r="B30" s="2"/>
      <c r="C30" s="2"/>
      <c r="D30" s="2"/>
      <c r="E30" s="2"/>
      <c r="F30" s="2"/>
    </row>
    <row r="31" spans="1:6" ht="41.25" customHeight="1">
      <c r="A31" s="8" t="s">
        <v>7</v>
      </c>
      <c r="B31" s="8"/>
      <c r="C31" s="8"/>
      <c r="D31" s="2">
        <v>0</v>
      </c>
      <c r="E31" s="2"/>
      <c r="F31" s="2"/>
    </row>
  </sheetData>
  <mergeCells count="4">
    <mergeCell ref="A26:C26"/>
    <mergeCell ref="A29:C29"/>
    <mergeCell ref="A31:C31"/>
    <mergeCell ref="A1:D1"/>
  </mergeCells>
  <pageMargins left="0.7" right="0.7" top="0.75" bottom="0.75" header="0.3" footer="0.3"/>
  <pageSetup paperSize="9" scale="66" orientation="landscape"/>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BL130"/>
  <sheetViews>
    <sheetView topLeftCell="A1" view="normal" workbookViewId="0">
      <pane xSplit="2" ySplit="1" topLeftCell="C119" activePane="bottomRight" state="frozen"/>
      <selection pane="bottomRight" activeCell="D147" sqref="D147"/>
    </sheetView>
  </sheetViews>
  <sheetFormatPr defaultColWidth="9.140625" defaultRowHeight="12.75"/>
  <cols>
    <col min="1" max="1" width="12.84765625" style="20" customWidth="1"/>
    <col min="2" max="2" width="15.84765625" style="20" customWidth="1"/>
    <col min="3" max="3" width="10.5703125" style="40" customWidth="1"/>
    <col min="4" max="6" width="10.5703125" style="20" customWidth="1"/>
    <col min="7" max="7" width="15.41796875" style="20" customWidth="1"/>
    <col min="8" max="13" width="14.41796875" style="17" customWidth="1"/>
    <col min="14" max="14" width="14.41796875" style="20" customWidth="1"/>
    <col min="15" max="16384" width="9.140625" style="20" customWidth="1"/>
  </cols>
  <sheetData>
    <row r="1" spans="1:64" s="17" customFormat="1" ht="51">
      <c r="A1" s="57" t="s">
        <v>24</v>
      </c>
      <c r="B1" s="57" t="s">
        <v>25</v>
      </c>
      <c r="C1" s="57" t="s">
        <v>26</v>
      </c>
      <c r="D1" s="57" t="s">
        <v>27</v>
      </c>
      <c r="E1" s="58" t="s">
        <v>22</v>
      </c>
      <c r="F1" s="57" t="s">
        <v>143</v>
      </c>
      <c r="G1" s="57" t="s">
        <v>138</v>
      </c>
      <c r="H1" s="58" t="s">
        <v>220</v>
      </c>
      <c r="I1" s="58" t="s">
        <v>156</v>
      </c>
      <c r="J1" s="58" t="s">
        <v>221</v>
      </c>
      <c r="K1" s="58" t="s">
        <v>222</v>
      </c>
      <c r="L1" s="58" t="s">
        <v>223</v>
      </c>
      <c r="M1" s="58" t="s">
        <v>23</v>
      </c>
      <c r="N1" s="57" t="s">
        <v>28</v>
      </c>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18"/>
    </row>
    <row r="2" spans="1:64" ht="25.5">
      <c r="A2" s="81" t="s">
        <v>98</v>
      </c>
      <c r="B2" s="81" t="s">
        <v>99</v>
      </c>
      <c r="C2" s="82">
        <v>42058</v>
      </c>
      <c r="D2" s="81">
        <v>20141392</v>
      </c>
      <c r="E2" s="83">
        <v>40555</v>
      </c>
      <c r="F2" s="81" t="s">
        <v>146</v>
      </c>
      <c r="G2" s="81" t="s">
        <v>160</v>
      </c>
      <c r="H2" s="83">
        <v>23555.91</v>
      </c>
      <c r="I2" s="83">
        <v>16999.09</v>
      </c>
      <c r="J2" s="83">
        <v>0</v>
      </c>
      <c r="K2" s="83">
        <v>16999.09</v>
      </c>
      <c r="L2" s="83">
        <f>(I2+J2)-K2</f>
        <v>0</v>
      </c>
      <c r="M2" s="83">
        <v>0</v>
      </c>
      <c r="N2" s="82">
        <v>46303</v>
      </c>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22"/>
    </row>
    <row r="3" spans="1:64" ht="25.5">
      <c r="A3" s="81" t="s">
        <v>98</v>
      </c>
      <c r="B3" s="81" t="s">
        <v>99</v>
      </c>
      <c r="C3" s="82">
        <v>42058</v>
      </c>
      <c r="D3" s="81">
        <v>20141392</v>
      </c>
      <c r="E3" s="83">
        <v>9232.12</v>
      </c>
      <c r="F3" s="81" t="s">
        <v>146</v>
      </c>
      <c r="G3" s="81" t="s">
        <v>66</v>
      </c>
      <c r="H3" s="83">
        <v>0</v>
      </c>
      <c r="I3" s="83">
        <v>9232.12</v>
      </c>
      <c r="J3" s="83">
        <v>0</v>
      </c>
      <c r="K3" s="83">
        <v>0</v>
      </c>
      <c r="L3" s="83">
        <f>(I3+J3)-K3</f>
        <v>9232.12</v>
      </c>
      <c r="M3" s="83">
        <v>0</v>
      </c>
      <c r="N3" s="82">
        <v>46303</v>
      </c>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22"/>
    </row>
    <row r="4" spans="1:64" ht="25.5">
      <c r="A4" s="81" t="s">
        <v>98</v>
      </c>
      <c r="B4" s="81" t="s">
        <v>149</v>
      </c>
      <c r="C4" s="82">
        <v>44085</v>
      </c>
      <c r="D4" s="81">
        <v>20191954</v>
      </c>
      <c r="E4" s="83">
        <v>32639.73</v>
      </c>
      <c r="F4" s="81" t="s">
        <v>147</v>
      </c>
      <c r="G4" s="81" t="s">
        <v>66</v>
      </c>
      <c r="H4" s="83">
        <v>0</v>
      </c>
      <c r="I4" s="83">
        <v>32639.73</v>
      </c>
      <c r="J4" s="83">
        <v>0</v>
      </c>
      <c r="K4" s="83">
        <v>0</v>
      </c>
      <c r="L4" s="83">
        <f>(I4+J4)-K4</f>
        <v>32639.73</v>
      </c>
      <c r="M4" s="83">
        <v>32639.73</v>
      </c>
      <c r="N4" s="82">
        <v>48445</v>
      </c>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22"/>
    </row>
    <row r="5" spans="1:64" ht="25.5">
      <c r="A5" s="81" t="s">
        <v>98</v>
      </c>
      <c r="B5" s="81" t="s">
        <v>151</v>
      </c>
      <c r="C5" s="82">
        <v>44132</v>
      </c>
      <c r="D5" s="81">
        <v>20190241</v>
      </c>
      <c r="E5" s="83">
        <v>36041.77</v>
      </c>
      <c r="F5" s="81" t="s">
        <v>146</v>
      </c>
      <c r="G5" s="81" t="s">
        <v>160</v>
      </c>
      <c r="H5" s="83">
        <v>0</v>
      </c>
      <c r="I5" s="83">
        <v>36041.77</v>
      </c>
      <c r="J5" s="83">
        <v>0</v>
      </c>
      <c r="K5" s="83">
        <v>21229.12</v>
      </c>
      <c r="L5" s="83">
        <f>(I5+J5)-K5</f>
        <v>14812.649999999998</v>
      </c>
      <c r="M5" s="83">
        <v>4840</v>
      </c>
      <c r="N5" s="82">
        <v>46784</v>
      </c>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22"/>
    </row>
    <row r="6" spans="1:64" ht="25.5">
      <c r="A6" s="81" t="s">
        <v>98</v>
      </c>
      <c r="B6" s="81" t="s">
        <v>151</v>
      </c>
      <c r="C6" s="82">
        <v>44132</v>
      </c>
      <c r="D6" s="81">
        <v>20190241</v>
      </c>
      <c r="E6" s="83">
        <v>43923.65</v>
      </c>
      <c r="F6" s="81" t="s">
        <v>147</v>
      </c>
      <c r="G6" s="81" t="s">
        <v>66</v>
      </c>
      <c r="H6" s="83">
        <v>0</v>
      </c>
      <c r="I6" s="83">
        <v>43923.65</v>
      </c>
      <c r="J6" s="83">
        <v>0</v>
      </c>
      <c r="K6" s="83">
        <v>0</v>
      </c>
      <c r="L6" s="83">
        <f>(I6+J6)-K6</f>
        <v>43923.65</v>
      </c>
      <c r="M6" s="83">
        <v>43923.65</v>
      </c>
      <c r="N6" s="82">
        <v>48611</v>
      </c>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22"/>
    </row>
    <row r="7" spans="1:64" ht="25.5">
      <c r="A7" s="81" t="s">
        <v>98</v>
      </c>
      <c r="B7" s="81" t="s">
        <v>224</v>
      </c>
      <c r="C7" s="82">
        <v>44883</v>
      </c>
      <c r="D7" s="81">
        <v>20212094</v>
      </c>
      <c r="E7" s="83">
        <v>843.36</v>
      </c>
      <c r="F7" s="81" t="s">
        <v>178</v>
      </c>
      <c r="G7" s="81" t="s">
        <v>175</v>
      </c>
      <c r="H7" s="83">
        <v>0</v>
      </c>
      <c r="I7" s="83">
        <v>0</v>
      </c>
      <c r="J7" s="83">
        <v>843.36</v>
      </c>
      <c r="K7" s="83">
        <v>0</v>
      </c>
      <c r="L7" s="83">
        <f>(I7+J7)-K7</f>
        <v>843.36</v>
      </c>
      <c r="M7" s="83">
        <v>843.36</v>
      </c>
      <c r="N7" s="82" t="s">
        <v>83</v>
      </c>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22"/>
    </row>
    <row r="8" spans="1:64" ht="25.5">
      <c r="A8" s="81" t="s">
        <v>98</v>
      </c>
      <c r="B8" s="81" t="s">
        <v>224</v>
      </c>
      <c r="C8" s="82">
        <v>44883</v>
      </c>
      <c r="D8" s="81">
        <v>20212094</v>
      </c>
      <c r="E8" s="83">
        <v>8599.23</v>
      </c>
      <c r="F8" s="81" t="s">
        <v>147</v>
      </c>
      <c r="G8" s="81" t="s">
        <v>66</v>
      </c>
      <c r="H8" s="83">
        <v>0</v>
      </c>
      <c r="I8" s="83">
        <v>0</v>
      </c>
      <c r="J8" s="83">
        <v>8599.23</v>
      </c>
      <c r="K8" s="83">
        <v>0</v>
      </c>
      <c r="L8" s="83">
        <f>(I8+J8)-K8</f>
        <v>8599.23</v>
      </c>
      <c r="M8" s="83">
        <v>0</v>
      </c>
      <c r="N8" s="82" t="s">
        <v>83</v>
      </c>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22"/>
    </row>
    <row r="9" spans="1:64" ht="25.5">
      <c r="A9" s="81" t="s">
        <v>98</v>
      </c>
      <c r="B9" s="81" t="s">
        <v>230</v>
      </c>
      <c r="C9" s="82" t="s">
        <v>231</v>
      </c>
      <c r="D9" s="81">
        <v>20212338</v>
      </c>
      <c r="E9" s="83">
        <v>653.04</v>
      </c>
      <c r="F9" s="81" t="s">
        <v>178</v>
      </c>
      <c r="G9" s="81" t="s">
        <v>175</v>
      </c>
      <c r="H9" s="83">
        <v>0</v>
      </c>
      <c r="I9" s="83">
        <v>653.04</v>
      </c>
      <c r="J9" s="83">
        <v>0</v>
      </c>
      <c r="K9" s="83">
        <v>0</v>
      </c>
      <c r="L9" s="83">
        <f>(I9+J9)-K9</f>
        <v>653.04</v>
      </c>
      <c r="M9" s="83">
        <v>0</v>
      </c>
      <c r="N9" s="82" t="s">
        <v>83</v>
      </c>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22"/>
    </row>
    <row r="10" spans="1:64" ht="25.5">
      <c r="A10" s="81" t="s">
        <v>98</v>
      </c>
      <c r="B10" s="81" t="s">
        <v>230</v>
      </c>
      <c r="C10" s="82" t="s">
        <v>231</v>
      </c>
      <c r="D10" s="81">
        <v>20212338</v>
      </c>
      <c r="E10" s="83">
        <v>5579.42</v>
      </c>
      <c r="F10" s="81" t="s">
        <v>178</v>
      </c>
      <c r="G10" s="81" t="s">
        <v>66</v>
      </c>
      <c r="H10" s="83">
        <v>0</v>
      </c>
      <c r="I10" s="83">
        <v>5579.42</v>
      </c>
      <c r="J10" s="83">
        <v>0</v>
      </c>
      <c r="K10" s="83">
        <v>0</v>
      </c>
      <c r="L10" s="83">
        <f>(I10+J10)-K10</f>
        <v>5579.42</v>
      </c>
      <c r="M10" s="83">
        <v>0</v>
      </c>
      <c r="N10" s="82" t="s">
        <v>83</v>
      </c>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22"/>
    </row>
    <row r="11" spans="1:64" ht="25.5">
      <c r="A11" s="81" t="s">
        <v>84</v>
      </c>
      <c r="B11" s="81" t="s">
        <v>100</v>
      </c>
      <c r="C11" s="82">
        <v>41596</v>
      </c>
      <c r="D11" s="81">
        <v>20130715</v>
      </c>
      <c r="E11" s="83">
        <v>23829</v>
      </c>
      <c r="F11" s="81" t="s">
        <v>146</v>
      </c>
      <c r="G11" s="84" t="s">
        <v>166</v>
      </c>
      <c r="H11" s="83">
        <v>0</v>
      </c>
      <c r="I11" s="83">
        <v>23829</v>
      </c>
      <c r="J11" s="83">
        <v>0</v>
      </c>
      <c r="K11" s="83">
        <v>0</v>
      </c>
      <c r="L11" s="83">
        <f>(I11+J11)-K11</f>
        <v>23829</v>
      </c>
      <c r="M11" s="83">
        <v>0</v>
      </c>
      <c r="N11" s="82">
        <v>46385</v>
      </c>
      <c r="O11" s="34"/>
      <c r="P11" s="35"/>
      <c r="Q11" s="35"/>
      <c r="R11" s="35"/>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22"/>
    </row>
    <row r="12" spans="1:64" ht="25.5">
      <c r="A12" s="81" t="s">
        <v>84</v>
      </c>
      <c r="B12" s="81" t="s">
        <v>101</v>
      </c>
      <c r="C12" s="82">
        <v>42468</v>
      </c>
      <c r="D12" s="81">
        <v>20142017</v>
      </c>
      <c r="E12" s="83">
        <v>1252.36</v>
      </c>
      <c r="F12" s="81" t="s">
        <v>146</v>
      </c>
      <c r="G12" s="81" t="s">
        <v>160</v>
      </c>
      <c r="H12" s="83">
        <v>0</v>
      </c>
      <c r="I12" s="83">
        <v>1252.36</v>
      </c>
      <c r="J12" s="83">
        <v>0</v>
      </c>
      <c r="K12" s="83">
        <v>0</v>
      </c>
      <c r="L12" s="83">
        <f>(I12+J12)-K12</f>
        <v>1252.36</v>
      </c>
      <c r="M12" s="83">
        <v>0</v>
      </c>
      <c r="N12" s="82">
        <v>46139</v>
      </c>
      <c r="O12" s="34"/>
      <c r="P12" s="35"/>
      <c r="Q12" s="35"/>
      <c r="R12" s="35"/>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22"/>
    </row>
    <row r="13" spans="1:64" ht="25.5">
      <c r="A13" s="81" t="s">
        <v>84</v>
      </c>
      <c r="B13" s="81" t="s">
        <v>101</v>
      </c>
      <c r="C13" s="82">
        <v>42468</v>
      </c>
      <c r="D13" s="81">
        <v>20142017</v>
      </c>
      <c r="E13" s="83">
        <v>10925.84</v>
      </c>
      <c r="F13" s="81" t="s">
        <v>146</v>
      </c>
      <c r="G13" s="81" t="s">
        <v>66</v>
      </c>
      <c r="H13" s="83">
        <v>0</v>
      </c>
      <c r="I13" s="83">
        <v>10925.84</v>
      </c>
      <c r="J13" s="83">
        <v>0</v>
      </c>
      <c r="K13" s="83">
        <v>0</v>
      </c>
      <c r="L13" s="83">
        <f>(I13+J13)-K13</f>
        <v>10925.84</v>
      </c>
      <c r="M13" s="83">
        <v>0</v>
      </c>
      <c r="N13" s="82">
        <v>46139</v>
      </c>
      <c r="O13" s="34"/>
      <c r="P13" s="35"/>
      <c r="Q13" s="35"/>
      <c r="R13" s="35"/>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22"/>
    </row>
    <row r="14" spans="1:64" ht="25.5">
      <c r="A14" s="81" t="s">
        <v>84</v>
      </c>
      <c r="B14" s="81" t="s">
        <v>101</v>
      </c>
      <c r="C14" s="82">
        <v>42468</v>
      </c>
      <c r="D14" s="81">
        <v>20142017</v>
      </c>
      <c r="E14" s="83">
        <v>13742.37</v>
      </c>
      <c r="F14" s="81" t="s">
        <v>146</v>
      </c>
      <c r="G14" s="81" t="s">
        <v>160</v>
      </c>
      <c r="H14" s="83">
        <v>0</v>
      </c>
      <c r="I14" s="83">
        <v>13742.37</v>
      </c>
      <c r="J14" s="83">
        <v>0</v>
      </c>
      <c r="K14" s="83">
        <v>0</v>
      </c>
      <c r="L14" s="83">
        <f>(I14+J14)-K14</f>
        <v>13742.37</v>
      </c>
      <c r="M14" s="83">
        <v>0</v>
      </c>
      <c r="N14" s="82">
        <v>46597</v>
      </c>
      <c r="O14" s="34"/>
      <c r="P14" s="35"/>
      <c r="Q14" s="35"/>
      <c r="R14" s="35"/>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22"/>
    </row>
    <row r="15" spans="1:64" s="17" customFormat="1" ht="25.5">
      <c r="A15" s="81" t="s">
        <v>39</v>
      </c>
      <c r="B15" s="81" t="s">
        <v>102</v>
      </c>
      <c r="C15" s="82">
        <v>39279</v>
      </c>
      <c r="D15" s="81">
        <v>20061108</v>
      </c>
      <c r="E15" s="83">
        <v>42442.18</v>
      </c>
      <c r="F15" s="81" t="s">
        <v>146</v>
      </c>
      <c r="G15" s="81" t="s">
        <v>160</v>
      </c>
      <c r="H15" s="83">
        <v>34799.52</v>
      </c>
      <c r="I15" s="83">
        <v>7642.66</v>
      </c>
      <c r="J15" s="83">
        <v>0</v>
      </c>
      <c r="K15" s="83">
        <v>0</v>
      </c>
      <c r="L15" s="83">
        <f>(I15+J15)-K15</f>
        <v>7642.66</v>
      </c>
      <c r="M15" s="83">
        <v>0</v>
      </c>
      <c r="N15" s="82" t="s">
        <v>83</v>
      </c>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18"/>
    </row>
    <row r="16" spans="1:64" s="17" customFormat="1" ht="25.5">
      <c r="A16" s="81" t="s">
        <v>39</v>
      </c>
      <c r="B16" s="81" t="s">
        <v>103</v>
      </c>
      <c r="C16" s="82">
        <v>40674</v>
      </c>
      <c r="D16" s="81">
        <v>20100438</v>
      </c>
      <c r="E16" s="83">
        <v>22601.44</v>
      </c>
      <c r="F16" s="81" t="s">
        <v>146</v>
      </c>
      <c r="G16" s="81" t="s">
        <v>160</v>
      </c>
      <c r="H16" s="83">
        <v>0</v>
      </c>
      <c r="I16" s="83">
        <v>22601.44</v>
      </c>
      <c r="J16" s="83">
        <v>0</v>
      </c>
      <c r="K16" s="83">
        <v>0</v>
      </c>
      <c r="L16" s="83">
        <f>(I16+J16)-K16</f>
        <v>22601.44</v>
      </c>
      <c r="M16" s="83">
        <v>0</v>
      </c>
      <c r="N16" s="82" t="s">
        <v>83</v>
      </c>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18"/>
    </row>
    <row r="17" spans="1:64" s="17" customFormat="1" ht="25.5">
      <c r="A17" s="81" t="s">
        <v>39</v>
      </c>
      <c r="B17" s="81" t="s">
        <v>103</v>
      </c>
      <c r="C17" s="82">
        <v>41060</v>
      </c>
      <c r="D17" s="81">
        <v>20111714</v>
      </c>
      <c r="E17" s="83">
        <v>7722</v>
      </c>
      <c r="F17" s="81" t="s">
        <v>146</v>
      </c>
      <c r="G17" s="81" t="s">
        <v>160</v>
      </c>
      <c r="H17" s="83">
        <v>5708</v>
      </c>
      <c r="I17" s="83">
        <v>2014</v>
      </c>
      <c r="J17" s="83">
        <v>0</v>
      </c>
      <c r="K17" s="83">
        <v>0</v>
      </c>
      <c r="L17" s="83">
        <f>(I17+J17)-K17</f>
        <v>2014</v>
      </c>
      <c r="M17" s="83">
        <v>0</v>
      </c>
      <c r="N17" s="81" t="s">
        <v>83</v>
      </c>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18"/>
    </row>
    <row r="18" spans="1:64" s="17" customFormat="1" ht="25.5">
      <c r="A18" s="81" t="s">
        <v>39</v>
      </c>
      <c r="B18" s="81" t="s">
        <v>104</v>
      </c>
      <c r="C18" s="82">
        <v>42214</v>
      </c>
      <c r="D18" s="81">
        <v>20141710</v>
      </c>
      <c r="E18" s="83">
        <v>26500</v>
      </c>
      <c r="F18" s="81" t="s">
        <v>146</v>
      </c>
      <c r="G18" s="81" t="s">
        <v>160</v>
      </c>
      <c r="H18" s="83">
        <v>0</v>
      </c>
      <c r="I18" s="83">
        <v>26500</v>
      </c>
      <c r="J18" s="83">
        <v>0</v>
      </c>
      <c r="K18" s="83">
        <v>0</v>
      </c>
      <c r="L18" s="83">
        <f>(I18+J18)-K18</f>
        <v>26500</v>
      </c>
      <c r="M18" s="83">
        <v>0</v>
      </c>
      <c r="N18" s="82">
        <v>46803</v>
      </c>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18"/>
    </row>
    <row r="19" spans="1:64" s="17" customFormat="1" ht="25.5">
      <c r="A19" s="81" t="s">
        <v>39</v>
      </c>
      <c r="B19" s="81" t="s">
        <v>104</v>
      </c>
      <c r="C19" s="82">
        <v>42214</v>
      </c>
      <c r="D19" s="81">
        <v>20141710</v>
      </c>
      <c r="E19" s="83">
        <v>32388.89</v>
      </c>
      <c r="F19" s="81" t="s">
        <v>147</v>
      </c>
      <c r="G19" s="84" t="s">
        <v>66</v>
      </c>
      <c r="H19" s="83">
        <v>32213.65</v>
      </c>
      <c r="I19" s="83">
        <v>175.24</v>
      </c>
      <c r="J19" s="83">
        <v>0</v>
      </c>
      <c r="K19" s="83">
        <v>175.24</v>
      </c>
      <c r="L19" s="83">
        <f>(I19+J19)-K19</f>
        <v>0</v>
      </c>
      <c r="M19" s="83">
        <v>0</v>
      </c>
      <c r="N19" s="82">
        <v>46803</v>
      </c>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18"/>
    </row>
    <row r="20" spans="1:64" s="17" customFormat="1" ht="25.5">
      <c r="A20" s="81" t="s">
        <v>39</v>
      </c>
      <c r="B20" s="81" t="s">
        <v>105</v>
      </c>
      <c r="C20" s="82">
        <v>42343</v>
      </c>
      <c r="D20" s="81">
        <v>20140714</v>
      </c>
      <c r="E20" s="83">
        <v>52119.88</v>
      </c>
      <c r="F20" s="81" t="s">
        <v>146</v>
      </c>
      <c r="G20" s="84" t="s">
        <v>166</v>
      </c>
      <c r="H20" s="83">
        <v>0</v>
      </c>
      <c r="I20" s="83">
        <v>52119.88</v>
      </c>
      <c r="J20" s="83">
        <v>0</v>
      </c>
      <c r="K20" s="83">
        <v>52119.88</v>
      </c>
      <c r="L20" s="83">
        <f>(I20+J20)-K20</f>
        <v>0</v>
      </c>
      <c r="M20" s="83">
        <v>0</v>
      </c>
      <c r="N20" s="82">
        <v>45447</v>
      </c>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8"/>
    </row>
    <row r="21" spans="1:64" s="17" customFormat="1" ht="38.25">
      <c r="A21" s="81" t="s">
        <v>39</v>
      </c>
      <c r="B21" s="81" t="s">
        <v>106</v>
      </c>
      <c r="C21" s="82">
        <v>42773</v>
      </c>
      <c r="D21" s="81">
        <v>20161577</v>
      </c>
      <c r="E21" s="83">
        <v>10731.42</v>
      </c>
      <c r="F21" s="81" t="s">
        <v>146</v>
      </c>
      <c r="G21" s="81" t="s">
        <v>162</v>
      </c>
      <c r="H21" s="83">
        <v>10731.42</v>
      </c>
      <c r="I21" s="83">
        <v>0</v>
      </c>
      <c r="J21" s="85">
        <v>0</v>
      </c>
      <c r="K21" s="83">
        <v>0</v>
      </c>
      <c r="L21" s="83">
        <f>(I21+J21)-K21</f>
        <v>0</v>
      </c>
      <c r="M21" s="83">
        <v>0</v>
      </c>
      <c r="N21" s="82" t="s">
        <v>83</v>
      </c>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18"/>
    </row>
    <row r="22" spans="1:64" s="17" customFormat="1" ht="25.5">
      <c r="A22" s="81" t="s">
        <v>39</v>
      </c>
      <c r="B22" s="81" t="s">
        <v>106</v>
      </c>
      <c r="C22" s="82">
        <v>42773</v>
      </c>
      <c r="D22" s="81">
        <v>20161577</v>
      </c>
      <c r="E22" s="83">
        <v>489.98</v>
      </c>
      <c r="F22" s="81" t="s">
        <v>146</v>
      </c>
      <c r="G22" s="81" t="s">
        <v>164</v>
      </c>
      <c r="H22" s="83">
        <v>489.98</v>
      </c>
      <c r="I22" s="83">
        <v>0</v>
      </c>
      <c r="J22" s="83">
        <v>0</v>
      </c>
      <c r="K22" s="83">
        <v>0</v>
      </c>
      <c r="L22" s="83">
        <f>(I22+J22)-K22</f>
        <v>0</v>
      </c>
      <c r="M22" s="83">
        <v>0</v>
      </c>
      <c r="N22" s="81" t="s">
        <v>83</v>
      </c>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18"/>
    </row>
    <row r="23" spans="1:64" s="17" customFormat="1" ht="25.5">
      <c r="A23" s="81" t="s">
        <v>39</v>
      </c>
      <c r="B23" s="81" t="s">
        <v>106</v>
      </c>
      <c r="C23" s="82">
        <v>42773</v>
      </c>
      <c r="D23" s="81">
        <v>20161577</v>
      </c>
      <c r="E23" s="83">
        <v>16314.63</v>
      </c>
      <c r="F23" s="81" t="s">
        <v>147</v>
      </c>
      <c r="G23" s="84" t="s">
        <v>66</v>
      </c>
      <c r="H23" s="83">
        <v>16314</v>
      </c>
      <c r="I23" s="83">
        <v>0.63</v>
      </c>
      <c r="J23" s="83">
        <v>0</v>
      </c>
      <c r="K23" s="83">
        <v>0.63</v>
      </c>
      <c r="L23" s="83">
        <f>(I23+J23)-K23</f>
        <v>0</v>
      </c>
      <c r="M23" s="83">
        <v>0</v>
      </c>
      <c r="N23" s="81" t="s">
        <v>83</v>
      </c>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18"/>
    </row>
    <row r="24" spans="1:64" s="17" customFormat="1" ht="38.25">
      <c r="A24" s="81" t="s">
        <v>39</v>
      </c>
      <c r="B24" s="81" t="s">
        <v>93</v>
      </c>
      <c r="C24" s="82">
        <v>43074</v>
      </c>
      <c r="D24" s="81">
        <v>20171081</v>
      </c>
      <c r="E24" s="83">
        <v>13562.14</v>
      </c>
      <c r="F24" s="81" t="s">
        <v>146</v>
      </c>
      <c r="G24" s="81" t="s">
        <v>163</v>
      </c>
      <c r="H24" s="83">
        <v>495.34</v>
      </c>
      <c r="I24" s="83">
        <v>13066.8</v>
      </c>
      <c r="J24" s="83">
        <v>0</v>
      </c>
      <c r="K24" s="83">
        <v>0</v>
      </c>
      <c r="L24" s="83">
        <f>(I24+J24)-K24</f>
        <v>13066.8</v>
      </c>
      <c r="M24" s="83">
        <v>0</v>
      </c>
      <c r="N24" s="82">
        <v>46254</v>
      </c>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18"/>
    </row>
    <row r="25" spans="1:64" s="17" customFormat="1" ht="25.5">
      <c r="A25" s="81" t="s">
        <v>39</v>
      </c>
      <c r="B25" s="81" t="s">
        <v>93</v>
      </c>
      <c r="C25" s="82">
        <v>43074</v>
      </c>
      <c r="D25" s="81">
        <v>20171081</v>
      </c>
      <c r="E25" s="83">
        <v>16562.8</v>
      </c>
      <c r="F25" s="81" t="s">
        <v>147</v>
      </c>
      <c r="G25" s="81" t="s">
        <v>66</v>
      </c>
      <c r="H25" s="83">
        <v>0</v>
      </c>
      <c r="I25" s="83">
        <v>16562.8</v>
      </c>
      <c r="J25" s="83">
        <v>0</v>
      </c>
      <c r="K25" s="83">
        <v>4985.83</v>
      </c>
      <c r="L25" s="83">
        <f>(I25+J25)-K25</f>
        <v>11576.97</v>
      </c>
      <c r="M25" s="83">
        <v>11576.97</v>
      </c>
      <c r="N25" s="82">
        <v>46254</v>
      </c>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18"/>
    </row>
    <row r="26" spans="1:64" s="17" customFormat="1" ht="25.5">
      <c r="A26" s="81" t="s">
        <v>39</v>
      </c>
      <c r="B26" s="81" t="s">
        <v>107</v>
      </c>
      <c r="C26" s="82">
        <v>42046</v>
      </c>
      <c r="D26" s="81">
        <v>20140968</v>
      </c>
      <c r="E26" s="83">
        <v>79427.9</v>
      </c>
      <c r="F26" s="81" t="s">
        <v>146</v>
      </c>
      <c r="G26" s="84" t="s">
        <v>160</v>
      </c>
      <c r="H26" s="83">
        <v>557.21</v>
      </c>
      <c r="I26" s="83">
        <v>78870.69</v>
      </c>
      <c r="J26" s="83">
        <v>0</v>
      </c>
      <c r="K26" s="83">
        <v>0</v>
      </c>
      <c r="L26" s="83">
        <f>(I26+J26)-K26</f>
        <v>78870.69</v>
      </c>
      <c r="M26" s="83">
        <v>0</v>
      </c>
      <c r="N26" s="82" t="s">
        <v>83</v>
      </c>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18"/>
    </row>
    <row r="27" spans="1:64" s="17" customFormat="1" ht="25.5">
      <c r="A27" s="81" t="s">
        <v>128</v>
      </c>
      <c r="B27" s="81" t="s">
        <v>107</v>
      </c>
      <c r="C27" s="82">
        <v>42046</v>
      </c>
      <c r="D27" s="81">
        <v>20140968</v>
      </c>
      <c r="E27" s="83">
        <v>96795.38</v>
      </c>
      <c r="F27" s="81" t="s">
        <v>170</v>
      </c>
      <c r="G27" s="84" t="s">
        <v>66</v>
      </c>
      <c r="H27" s="83">
        <v>0</v>
      </c>
      <c r="I27" s="83">
        <v>96795.38</v>
      </c>
      <c r="J27" s="83">
        <v>0</v>
      </c>
      <c r="K27" s="83">
        <v>6614.66</v>
      </c>
      <c r="L27" s="83">
        <f>(I27+J27)-K27</f>
        <v>90180.72</v>
      </c>
      <c r="M27" s="83">
        <v>0</v>
      </c>
      <c r="N27" s="82" t="s">
        <v>83</v>
      </c>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18"/>
    </row>
    <row r="28" spans="1:64" s="17" customFormat="1" ht="25.5">
      <c r="A28" s="81" t="s">
        <v>39</v>
      </c>
      <c r="B28" s="81" t="s">
        <v>108</v>
      </c>
      <c r="C28" s="82">
        <v>41564</v>
      </c>
      <c r="D28" s="81">
        <v>20130296</v>
      </c>
      <c r="E28" s="83">
        <v>187100.6</v>
      </c>
      <c r="F28" s="81" t="s">
        <v>146</v>
      </c>
      <c r="G28" s="84" t="s">
        <v>166</v>
      </c>
      <c r="H28" s="83">
        <v>0</v>
      </c>
      <c r="I28" s="83">
        <v>35000</v>
      </c>
      <c r="J28" s="83">
        <v>0</v>
      </c>
      <c r="K28" s="83">
        <v>24589.5</v>
      </c>
      <c r="L28" s="83">
        <f>(I28+J28)-K28</f>
        <v>10410.5</v>
      </c>
      <c r="M28" s="83">
        <v>0</v>
      </c>
      <c r="N28" s="82" t="s">
        <v>83</v>
      </c>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18"/>
    </row>
    <row r="29" spans="1:64" s="17" customFormat="1" ht="25.5">
      <c r="A29" s="81" t="s">
        <v>39</v>
      </c>
      <c r="B29" s="81" t="s">
        <v>109</v>
      </c>
      <c r="C29" s="82">
        <v>43819</v>
      </c>
      <c r="D29" s="81">
        <v>20190844</v>
      </c>
      <c r="E29" s="83">
        <v>3958.98</v>
      </c>
      <c r="F29" s="81" t="s">
        <v>146</v>
      </c>
      <c r="G29" s="84" t="s">
        <v>166</v>
      </c>
      <c r="H29" s="83">
        <v>3958.98</v>
      </c>
      <c r="I29" s="83">
        <v>0</v>
      </c>
      <c r="J29" s="83">
        <v>0</v>
      </c>
      <c r="K29" s="83">
        <v>0</v>
      </c>
      <c r="L29" s="83">
        <f>(I29+J29)-K29</f>
        <v>0</v>
      </c>
      <c r="M29" s="83">
        <v>0</v>
      </c>
      <c r="N29" s="82">
        <v>46366</v>
      </c>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18"/>
    </row>
    <row r="30" spans="1:64" s="17" customFormat="1" ht="38.25">
      <c r="A30" s="81" t="s">
        <v>39</v>
      </c>
      <c r="B30" s="81" t="s">
        <v>109</v>
      </c>
      <c r="C30" s="82">
        <v>43819</v>
      </c>
      <c r="D30" s="81">
        <v>20190844</v>
      </c>
      <c r="E30" s="83">
        <v>19563.39</v>
      </c>
      <c r="F30" s="81" t="s">
        <v>146</v>
      </c>
      <c r="G30" s="84" t="s">
        <v>162</v>
      </c>
      <c r="H30" s="83">
        <v>19563.39</v>
      </c>
      <c r="I30" s="83">
        <v>0</v>
      </c>
      <c r="J30" s="83">
        <v>0</v>
      </c>
      <c r="K30" s="83">
        <v>0</v>
      </c>
      <c r="L30" s="83">
        <f>(I30+J30)-K30</f>
        <v>0</v>
      </c>
      <c r="M30" s="83">
        <v>0</v>
      </c>
      <c r="N30" s="82">
        <v>46366</v>
      </c>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18"/>
    </row>
    <row r="31" spans="1:64" s="17" customFormat="1" ht="25.5">
      <c r="A31" s="81" t="s">
        <v>39</v>
      </c>
      <c r="B31" s="81" t="s">
        <v>109</v>
      </c>
      <c r="C31" s="82">
        <v>43819</v>
      </c>
      <c r="D31" s="81">
        <v>20190844</v>
      </c>
      <c r="E31" s="83">
        <v>890.8</v>
      </c>
      <c r="F31" s="81" t="s">
        <v>146</v>
      </c>
      <c r="G31" s="84" t="s">
        <v>164</v>
      </c>
      <c r="H31" s="83">
        <v>890.8</v>
      </c>
      <c r="I31" s="83">
        <v>0</v>
      </c>
      <c r="J31" s="83">
        <v>0</v>
      </c>
      <c r="K31" s="83">
        <v>0</v>
      </c>
      <c r="L31" s="83">
        <f>(I31+J31)-K31</f>
        <v>0</v>
      </c>
      <c r="M31" s="83">
        <v>0</v>
      </c>
      <c r="N31" s="82">
        <v>46366</v>
      </c>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18"/>
    </row>
    <row r="32" spans="1:64" s="17" customFormat="1" ht="25.5">
      <c r="A32" s="81" t="s">
        <v>39</v>
      </c>
      <c r="B32" s="81" t="s">
        <v>109</v>
      </c>
      <c r="C32" s="82">
        <v>43819</v>
      </c>
      <c r="D32" s="81">
        <v>20190844</v>
      </c>
      <c r="E32" s="83">
        <v>29763.48</v>
      </c>
      <c r="F32" s="81" t="s">
        <v>147</v>
      </c>
      <c r="G32" s="84" t="s">
        <v>66</v>
      </c>
      <c r="H32" s="83">
        <v>3531.28</v>
      </c>
      <c r="I32" s="83">
        <v>26232.2</v>
      </c>
      <c r="J32" s="83">
        <v>0</v>
      </c>
      <c r="K32" s="83">
        <v>0</v>
      </c>
      <c r="L32" s="83">
        <f>(I32+J32)-K32</f>
        <v>26232.2</v>
      </c>
      <c r="M32" s="83">
        <v>3700</v>
      </c>
      <c r="N32" s="82">
        <v>48192</v>
      </c>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18"/>
    </row>
    <row r="33" spans="1:64" s="17" customFormat="1" ht="25.5">
      <c r="A33" s="81" t="s">
        <v>39</v>
      </c>
      <c r="B33" s="81" t="s">
        <v>225</v>
      </c>
      <c r="C33" s="82">
        <v>43167</v>
      </c>
      <c r="D33" s="81">
        <v>20171686</v>
      </c>
      <c r="E33" s="83">
        <v>19689.98</v>
      </c>
      <c r="F33" s="81" t="s">
        <v>146</v>
      </c>
      <c r="G33" s="81" t="s">
        <v>160</v>
      </c>
      <c r="H33" s="83">
        <v>0</v>
      </c>
      <c r="I33" s="83">
        <v>0</v>
      </c>
      <c r="J33" s="83">
        <v>19689.98</v>
      </c>
      <c r="K33" s="83">
        <v>0</v>
      </c>
      <c r="L33" s="83">
        <f>(I33+J33)-K33</f>
        <v>19689.98</v>
      </c>
      <c r="M33" s="83">
        <v>0</v>
      </c>
      <c r="N33" s="82">
        <v>47023</v>
      </c>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5"/>
      <c r="AY33" s="37"/>
      <c r="AZ33" s="37"/>
      <c r="BA33" s="37"/>
      <c r="BB33" s="37"/>
      <c r="BC33" s="37"/>
      <c r="BD33" s="37"/>
      <c r="BE33" s="35"/>
      <c r="BF33" s="37"/>
      <c r="BG33" s="37"/>
      <c r="BH33" s="37"/>
      <c r="BI33" s="37"/>
      <c r="BJ33" s="37"/>
      <c r="BK33" s="37"/>
      <c r="BL33" s="38"/>
    </row>
    <row r="34" spans="1:64" s="17" customFormat="1" ht="25.5">
      <c r="A34" s="81" t="s">
        <v>39</v>
      </c>
      <c r="B34" s="81" t="s">
        <v>225</v>
      </c>
      <c r="C34" s="82">
        <v>43167</v>
      </c>
      <c r="D34" s="81">
        <v>20171686</v>
      </c>
      <c r="E34" s="83">
        <v>22296.95</v>
      </c>
      <c r="F34" s="81" t="s">
        <v>146</v>
      </c>
      <c r="G34" s="81" t="s">
        <v>66</v>
      </c>
      <c r="H34" s="83">
        <v>0</v>
      </c>
      <c r="I34" s="83">
        <v>0</v>
      </c>
      <c r="J34" s="83">
        <v>22293.95</v>
      </c>
      <c r="K34" s="83">
        <v>0</v>
      </c>
      <c r="L34" s="83">
        <f>(I34+J34)-K34</f>
        <v>22293.95</v>
      </c>
      <c r="M34" s="83">
        <v>22293.95</v>
      </c>
      <c r="N34" s="82">
        <v>48823</v>
      </c>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5"/>
      <c r="AY34" s="37"/>
      <c r="AZ34" s="37"/>
      <c r="BA34" s="37"/>
      <c r="BB34" s="37"/>
      <c r="BC34" s="37"/>
      <c r="BD34" s="37"/>
      <c r="BE34" s="35"/>
      <c r="BF34" s="37"/>
      <c r="BG34" s="37"/>
      <c r="BH34" s="37"/>
      <c r="BI34" s="37"/>
      <c r="BJ34" s="37"/>
      <c r="BK34" s="37"/>
      <c r="BL34" s="38"/>
    </row>
    <row r="35" spans="1:64" s="17" customFormat="1" ht="25.5">
      <c r="A35" s="81" t="s">
        <v>39</v>
      </c>
      <c r="B35" s="81" t="s">
        <v>225</v>
      </c>
      <c r="C35" s="82">
        <v>43167</v>
      </c>
      <c r="D35" s="81">
        <v>20171686</v>
      </c>
      <c r="E35" s="83">
        <v>2603.96</v>
      </c>
      <c r="F35" s="81" t="s">
        <v>146</v>
      </c>
      <c r="G35" s="81" t="s">
        <v>66</v>
      </c>
      <c r="H35" s="83">
        <v>0</v>
      </c>
      <c r="I35" s="83">
        <v>0</v>
      </c>
      <c r="J35" s="83">
        <v>2603.96</v>
      </c>
      <c r="K35" s="83">
        <v>0</v>
      </c>
      <c r="L35" s="83">
        <f>(I35+J35)-K35</f>
        <v>2603.96</v>
      </c>
      <c r="M35" s="83">
        <v>2603.96</v>
      </c>
      <c r="N35" s="82">
        <v>48849</v>
      </c>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5"/>
      <c r="AY35" s="37"/>
      <c r="AZ35" s="37"/>
      <c r="BA35" s="37"/>
      <c r="BB35" s="37"/>
      <c r="BC35" s="37"/>
      <c r="BD35" s="37"/>
      <c r="BE35" s="35"/>
      <c r="BF35" s="37"/>
      <c r="BG35" s="37"/>
      <c r="BH35" s="37"/>
      <c r="BI35" s="37"/>
      <c r="BJ35" s="37"/>
      <c r="BK35" s="37"/>
      <c r="BL35" s="38"/>
    </row>
    <row r="36" spans="1:64" s="17" customFormat="1" ht="25.5">
      <c r="A36" s="81" t="s">
        <v>39</v>
      </c>
      <c r="B36" s="81" t="s">
        <v>226</v>
      </c>
      <c r="C36" s="82">
        <v>43635</v>
      </c>
      <c r="D36" s="81">
        <v>20150262</v>
      </c>
      <c r="E36" s="83">
        <v>34797.3</v>
      </c>
      <c r="F36" s="81" t="s">
        <v>146</v>
      </c>
      <c r="G36" s="81" t="s">
        <v>160</v>
      </c>
      <c r="H36" s="83">
        <v>0</v>
      </c>
      <c r="I36" s="83">
        <v>0</v>
      </c>
      <c r="J36" s="83">
        <v>34797.3</v>
      </c>
      <c r="K36" s="83">
        <v>0</v>
      </c>
      <c r="L36" s="83">
        <f>(I36+J36)-K36</f>
        <v>34797.3</v>
      </c>
      <c r="M36" s="83">
        <v>0</v>
      </c>
      <c r="N36" s="82">
        <v>47082</v>
      </c>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5"/>
      <c r="AY36" s="37"/>
      <c r="AZ36" s="37"/>
      <c r="BA36" s="37"/>
      <c r="BB36" s="37"/>
      <c r="BC36" s="37"/>
      <c r="BD36" s="37"/>
      <c r="BE36" s="35"/>
      <c r="BF36" s="37"/>
      <c r="BG36" s="37"/>
      <c r="BH36" s="37"/>
      <c r="BI36" s="37"/>
      <c r="BJ36" s="37"/>
      <c r="BK36" s="37"/>
      <c r="BL36" s="38"/>
    </row>
    <row r="37" spans="1:64" s="17" customFormat="1" ht="25.5">
      <c r="A37" s="81" t="s">
        <v>39</v>
      </c>
      <c r="B37" s="81" t="s">
        <v>226</v>
      </c>
      <c r="C37" s="82">
        <v>43635</v>
      </c>
      <c r="D37" s="81">
        <v>20150262</v>
      </c>
      <c r="E37" s="83">
        <v>42389.73</v>
      </c>
      <c r="F37" s="81" t="s">
        <v>147</v>
      </c>
      <c r="G37" s="81" t="s">
        <v>66</v>
      </c>
      <c r="H37" s="83">
        <v>0</v>
      </c>
      <c r="I37" s="83">
        <v>0</v>
      </c>
      <c r="J37" s="83">
        <v>42389.73</v>
      </c>
      <c r="K37" s="83">
        <v>0</v>
      </c>
      <c r="L37" s="83">
        <f>(I37+J37)-K37</f>
        <v>42389.73</v>
      </c>
      <c r="M37" s="83">
        <v>0</v>
      </c>
      <c r="N37" s="82">
        <v>48908</v>
      </c>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5"/>
      <c r="AY37" s="37"/>
      <c r="AZ37" s="37"/>
      <c r="BA37" s="37"/>
      <c r="BB37" s="37"/>
      <c r="BC37" s="37"/>
      <c r="BD37" s="37"/>
      <c r="BE37" s="35"/>
      <c r="BF37" s="37"/>
      <c r="BG37" s="37"/>
      <c r="BH37" s="37"/>
      <c r="BI37" s="37"/>
      <c r="BJ37" s="37"/>
      <c r="BK37" s="37"/>
      <c r="BL37" s="38"/>
    </row>
    <row r="38" spans="1:64" s="17" customFormat="1" ht="25.5">
      <c r="A38" s="81" t="s">
        <v>40</v>
      </c>
      <c r="B38" s="81" t="s">
        <v>41</v>
      </c>
      <c r="C38" s="82">
        <v>41453</v>
      </c>
      <c r="D38" s="81">
        <v>20121638</v>
      </c>
      <c r="E38" s="83">
        <v>419205.39</v>
      </c>
      <c r="F38" s="81" t="s">
        <v>146</v>
      </c>
      <c r="G38" s="81" t="s">
        <v>160</v>
      </c>
      <c r="H38" s="83">
        <v>419205.39</v>
      </c>
      <c r="I38" s="83">
        <v>0</v>
      </c>
      <c r="J38" s="83">
        <v>0</v>
      </c>
      <c r="K38" s="83">
        <v>0</v>
      </c>
      <c r="L38" s="83">
        <f>(I38+J38)-K38</f>
        <v>0</v>
      </c>
      <c r="M38" s="83">
        <f>L38</f>
        <v>0</v>
      </c>
      <c r="N38" s="82">
        <v>46224</v>
      </c>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5"/>
      <c r="AY38" s="37"/>
      <c r="AZ38" s="37"/>
      <c r="BA38" s="37"/>
      <c r="BB38" s="37"/>
      <c r="BC38" s="37"/>
      <c r="BD38" s="37"/>
      <c r="BE38" s="35"/>
      <c r="BF38" s="37"/>
      <c r="BG38" s="37"/>
      <c r="BH38" s="37"/>
      <c r="BI38" s="37"/>
      <c r="BJ38" s="37"/>
      <c r="BK38" s="37"/>
      <c r="BL38" s="38"/>
    </row>
    <row r="39" spans="1:64" s="17" customFormat="1" ht="25.5">
      <c r="A39" s="81" t="s">
        <v>40</v>
      </c>
      <c r="B39" s="81" t="s">
        <v>42</v>
      </c>
      <c r="C39" s="82">
        <v>41253</v>
      </c>
      <c r="D39" s="81">
        <v>20120167</v>
      </c>
      <c r="E39" s="83">
        <v>376617.97</v>
      </c>
      <c r="F39" s="81" t="s">
        <v>146</v>
      </c>
      <c r="G39" s="81" t="s">
        <v>160</v>
      </c>
      <c r="H39" s="83">
        <v>376617.97</v>
      </c>
      <c r="I39" s="83">
        <v>0</v>
      </c>
      <c r="J39" s="83">
        <v>0</v>
      </c>
      <c r="K39" s="83">
        <v>0</v>
      </c>
      <c r="L39" s="83">
        <f>(I39+J39)-K39</f>
        <v>0</v>
      </c>
      <c r="M39" s="86">
        <f>L39</f>
        <v>0</v>
      </c>
      <c r="N39" s="87">
        <v>46301</v>
      </c>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5"/>
      <c r="AY39" s="37"/>
      <c r="AZ39" s="37"/>
      <c r="BA39" s="37"/>
      <c r="BB39" s="37"/>
      <c r="BC39" s="37"/>
      <c r="BD39" s="37"/>
      <c r="BE39" s="35"/>
      <c r="BF39" s="37"/>
      <c r="BG39" s="37"/>
      <c r="BH39" s="37"/>
      <c r="BI39" s="37"/>
      <c r="BJ39" s="37"/>
      <c r="BK39" s="37"/>
      <c r="BL39" s="38"/>
    </row>
    <row r="40" spans="1:64" s="17" customFormat="1" ht="25.5">
      <c r="A40" s="81" t="s">
        <v>40</v>
      </c>
      <c r="B40" s="81" t="s">
        <v>110</v>
      </c>
      <c r="C40" s="82">
        <v>43165</v>
      </c>
      <c r="D40" s="81">
        <v>20161483</v>
      </c>
      <c r="E40" s="83">
        <v>455763.3</v>
      </c>
      <c r="F40" s="81" t="s">
        <v>146</v>
      </c>
      <c r="G40" s="81" t="s">
        <v>165</v>
      </c>
      <c r="H40" s="83">
        <v>453763</v>
      </c>
      <c r="I40" s="83">
        <v>2000.3</v>
      </c>
      <c r="J40" s="83">
        <v>0</v>
      </c>
      <c r="K40" s="83">
        <v>0</v>
      </c>
      <c r="L40" s="83">
        <f>(I40+J40)-K40</f>
        <v>2000.3</v>
      </c>
      <c r="M40" s="86">
        <v>2000.3</v>
      </c>
      <c r="N40" s="87">
        <v>46175</v>
      </c>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5"/>
      <c r="AY40" s="37"/>
      <c r="AZ40" s="37"/>
      <c r="BA40" s="37"/>
      <c r="BB40" s="37"/>
      <c r="BC40" s="37"/>
      <c r="BD40" s="37"/>
      <c r="BE40" s="35"/>
      <c r="BF40" s="37"/>
      <c r="BG40" s="37"/>
      <c r="BH40" s="37"/>
      <c r="BI40" s="37"/>
      <c r="BJ40" s="37"/>
      <c r="BK40" s="37"/>
      <c r="BL40" s="38"/>
    </row>
    <row r="41" spans="1:64" s="17" customFormat="1" ht="25.5">
      <c r="A41" s="81" t="s">
        <v>85</v>
      </c>
      <c r="B41" s="81" t="s">
        <v>130</v>
      </c>
      <c r="C41" s="82">
        <v>44169</v>
      </c>
      <c r="D41" s="81">
        <v>20200036</v>
      </c>
      <c r="E41" s="83">
        <v>12579.43</v>
      </c>
      <c r="F41" s="81" t="s">
        <v>146</v>
      </c>
      <c r="G41" s="81" t="s">
        <v>160</v>
      </c>
      <c r="H41" s="83">
        <v>0</v>
      </c>
      <c r="I41" s="83">
        <v>12579.43</v>
      </c>
      <c r="J41" s="83">
        <v>0</v>
      </c>
      <c r="K41" s="83">
        <v>0</v>
      </c>
      <c r="L41" s="83">
        <f>(I41+J41)-K41</f>
        <v>12579.43</v>
      </c>
      <c r="M41" s="83">
        <v>0</v>
      </c>
      <c r="N41" s="82">
        <v>47810</v>
      </c>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5"/>
      <c r="AY41" s="37"/>
      <c r="AZ41" s="37"/>
      <c r="BA41" s="37"/>
      <c r="BB41" s="37"/>
      <c r="BC41" s="37"/>
      <c r="BD41" s="37"/>
      <c r="BE41" s="35"/>
      <c r="BF41" s="37"/>
      <c r="BG41" s="37"/>
      <c r="BH41" s="37"/>
      <c r="BI41" s="37"/>
      <c r="BJ41" s="37"/>
      <c r="BK41" s="37"/>
      <c r="BL41" s="38"/>
    </row>
    <row r="42" spans="1:64" s="17" customFormat="1" ht="25.5">
      <c r="A42" s="81" t="s">
        <v>85</v>
      </c>
      <c r="B42" s="81" t="s">
        <v>130</v>
      </c>
      <c r="C42" s="82">
        <v>44169</v>
      </c>
      <c r="D42" s="81">
        <v>20200036</v>
      </c>
      <c r="E42" s="83">
        <v>15330.6</v>
      </c>
      <c r="F42" s="81" t="s">
        <v>147</v>
      </c>
      <c r="G42" s="84" t="s">
        <v>66</v>
      </c>
      <c r="H42" s="83">
        <v>0</v>
      </c>
      <c r="I42" s="83">
        <v>15330.6</v>
      </c>
      <c r="J42" s="83">
        <v>0</v>
      </c>
      <c r="K42" s="83">
        <v>0</v>
      </c>
      <c r="L42" s="83">
        <f>(I42+J42)-K42</f>
        <v>15330.6</v>
      </c>
      <c r="M42" s="83">
        <v>0</v>
      </c>
      <c r="N42" s="82">
        <v>47810</v>
      </c>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5"/>
      <c r="AY42" s="37"/>
      <c r="AZ42" s="37"/>
      <c r="BA42" s="37"/>
      <c r="BB42" s="37"/>
      <c r="BC42" s="37"/>
      <c r="BD42" s="37"/>
      <c r="BE42" s="35"/>
      <c r="BF42" s="37"/>
      <c r="BG42" s="37"/>
      <c r="BH42" s="37"/>
      <c r="BI42" s="37"/>
      <c r="BJ42" s="37"/>
      <c r="BK42" s="37"/>
      <c r="BL42" s="38"/>
    </row>
    <row r="43" spans="1:64" s="17" customFormat="1" ht="25.5">
      <c r="A43" s="81" t="s">
        <v>111</v>
      </c>
      <c r="B43" s="81" t="s">
        <v>112</v>
      </c>
      <c r="C43" s="82">
        <v>43397</v>
      </c>
      <c r="D43" s="81">
        <v>20180598</v>
      </c>
      <c r="E43" s="83">
        <v>16242.05</v>
      </c>
      <c r="F43" s="81" t="s">
        <v>146</v>
      </c>
      <c r="G43" s="81" t="s">
        <v>160</v>
      </c>
      <c r="H43" s="83">
        <v>2000</v>
      </c>
      <c r="I43" s="83">
        <v>14242.05</v>
      </c>
      <c r="J43" s="83">
        <v>0</v>
      </c>
      <c r="K43" s="83">
        <v>14242.05</v>
      </c>
      <c r="L43" s="83">
        <f>(I43+J43)-K43</f>
        <v>0</v>
      </c>
      <c r="M43" s="83">
        <v>0</v>
      </c>
      <c r="N43" s="82">
        <v>46379</v>
      </c>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5"/>
      <c r="AY43" s="37"/>
      <c r="AZ43" s="37"/>
      <c r="BA43" s="37"/>
      <c r="BB43" s="37"/>
      <c r="BC43" s="37"/>
      <c r="BD43" s="37"/>
      <c r="BE43" s="35"/>
      <c r="BF43" s="37"/>
      <c r="BG43" s="37"/>
      <c r="BH43" s="37"/>
      <c r="BI43" s="37"/>
      <c r="BJ43" s="37"/>
      <c r="BK43" s="37"/>
      <c r="BL43" s="38"/>
    </row>
    <row r="44" spans="1:64" s="17" customFormat="1" ht="25.5">
      <c r="A44" s="81" t="s">
        <v>111</v>
      </c>
      <c r="B44" s="81" t="s">
        <v>112</v>
      </c>
      <c r="C44" s="82">
        <v>43397</v>
      </c>
      <c r="D44" s="81">
        <v>20180598</v>
      </c>
      <c r="E44" s="83">
        <v>19795.45</v>
      </c>
      <c r="F44" s="81" t="s">
        <v>146</v>
      </c>
      <c r="G44" s="81" t="s">
        <v>66</v>
      </c>
      <c r="H44" s="83">
        <v>0</v>
      </c>
      <c r="I44" s="83">
        <v>19795.45</v>
      </c>
      <c r="J44" s="83">
        <v>0</v>
      </c>
      <c r="K44" s="83">
        <v>3935.81</v>
      </c>
      <c r="L44" s="83">
        <f>(I44+J44)-K44</f>
        <v>15859.640000000001</v>
      </c>
      <c r="M44" s="83">
        <v>15859.64</v>
      </c>
      <c r="N44" s="82">
        <v>48205</v>
      </c>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5"/>
      <c r="AY44" s="37"/>
      <c r="AZ44" s="37"/>
      <c r="BA44" s="37"/>
      <c r="BB44" s="37"/>
      <c r="BC44" s="37"/>
      <c r="BD44" s="37"/>
      <c r="BE44" s="35"/>
      <c r="BF44" s="37"/>
      <c r="BG44" s="37"/>
      <c r="BH44" s="37"/>
      <c r="BI44" s="37"/>
      <c r="BJ44" s="37"/>
      <c r="BK44" s="37"/>
      <c r="BL44" s="38"/>
    </row>
    <row r="45" spans="1:64" s="17" customFormat="1" ht="25.5">
      <c r="A45" s="81" t="s">
        <v>111</v>
      </c>
      <c r="B45" s="81" t="s">
        <v>227</v>
      </c>
      <c r="C45" s="82">
        <v>43164</v>
      </c>
      <c r="D45" s="81">
        <v>20170212</v>
      </c>
      <c r="E45" s="83">
        <v>27578.85</v>
      </c>
      <c r="F45" s="81" t="s">
        <v>146</v>
      </c>
      <c r="G45" s="81" t="s">
        <v>166</v>
      </c>
      <c r="H45" s="83">
        <v>0</v>
      </c>
      <c r="I45" s="83">
        <v>0</v>
      </c>
      <c r="J45" s="83">
        <v>27578.85</v>
      </c>
      <c r="K45" s="83">
        <v>0</v>
      </c>
      <c r="L45" s="83">
        <f>(I45+J45)-K45</f>
        <v>27578.85</v>
      </c>
      <c r="M45" s="83">
        <v>27578.85</v>
      </c>
      <c r="N45" s="82">
        <v>47198</v>
      </c>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5"/>
      <c r="AY45" s="37"/>
      <c r="AZ45" s="37"/>
      <c r="BA45" s="37"/>
      <c r="BB45" s="37"/>
      <c r="BC45" s="37"/>
      <c r="BD45" s="37"/>
      <c r="BE45" s="35"/>
      <c r="BF45" s="37"/>
      <c r="BG45" s="37"/>
      <c r="BH45" s="37"/>
      <c r="BI45" s="37"/>
      <c r="BJ45" s="37"/>
      <c r="BK45" s="37"/>
      <c r="BL45" s="38"/>
    </row>
    <row r="46" spans="1:64" s="17" customFormat="1" ht="38.25">
      <c r="A46" s="81" t="s">
        <v>111</v>
      </c>
      <c r="B46" s="81" t="s">
        <v>227</v>
      </c>
      <c r="C46" s="82">
        <v>43164</v>
      </c>
      <c r="D46" s="81">
        <v>20170212</v>
      </c>
      <c r="E46" s="83">
        <v>136241.56</v>
      </c>
      <c r="F46" s="81" t="s">
        <v>146</v>
      </c>
      <c r="G46" s="81" t="s">
        <v>162</v>
      </c>
      <c r="H46" s="83">
        <v>0</v>
      </c>
      <c r="I46" s="83">
        <v>0</v>
      </c>
      <c r="J46" s="83">
        <v>136241.56</v>
      </c>
      <c r="K46" s="83">
        <v>0</v>
      </c>
      <c r="L46" s="83">
        <f>(I46+J46)-K46</f>
        <v>136241.56</v>
      </c>
      <c r="M46" s="83">
        <v>136241.56</v>
      </c>
      <c r="N46" s="82">
        <v>47198</v>
      </c>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5"/>
      <c r="AY46" s="37"/>
      <c r="AZ46" s="37"/>
      <c r="BA46" s="37"/>
      <c r="BB46" s="37"/>
      <c r="BC46" s="37"/>
      <c r="BD46" s="37"/>
      <c r="BE46" s="35"/>
      <c r="BF46" s="37"/>
      <c r="BG46" s="37"/>
      <c r="BH46" s="37"/>
      <c r="BI46" s="37"/>
      <c r="BJ46" s="37"/>
      <c r="BK46" s="37"/>
      <c r="BL46" s="38"/>
    </row>
    <row r="47" spans="1:64" s="17" customFormat="1" ht="25.5">
      <c r="A47" s="81" t="s">
        <v>111</v>
      </c>
      <c r="B47" s="81" t="s">
        <v>227</v>
      </c>
      <c r="C47" s="82">
        <v>43164</v>
      </c>
      <c r="D47" s="81">
        <v>20170212</v>
      </c>
      <c r="E47" s="83">
        <v>6183.24</v>
      </c>
      <c r="F47" s="81" t="s">
        <v>146</v>
      </c>
      <c r="G47" s="81" t="s">
        <v>164</v>
      </c>
      <c r="H47" s="83">
        <v>6183.24</v>
      </c>
      <c r="I47" s="83">
        <v>0</v>
      </c>
      <c r="J47" s="83">
        <v>6183.24</v>
      </c>
      <c r="K47" s="83">
        <v>0</v>
      </c>
      <c r="L47" s="83">
        <f>(I47+J47)-K47</f>
        <v>6183.24</v>
      </c>
      <c r="M47" s="83">
        <v>6183.24</v>
      </c>
      <c r="N47" s="82">
        <v>47198</v>
      </c>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5"/>
      <c r="AY47" s="37"/>
      <c r="AZ47" s="37"/>
      <c r="BA47" s="37"/>
      <c r="BB47" s="37"/>
      <c r="BC47" s="37"/>
      <c r="BD47" s="37"/>
      <c r="BE47" s="35"/>
      <c r="BF47" s="37"/>
      <c r="BG47" s="37"/>
      <c r="BH47" s="37"/>
      <c r="BI47" s="37"/>
      <c r="BJ47" s="37"/>
      <c r="BK47" s="37"/>
      <c r="BL47" s="38"/>
    </row>
    <row r="48" spans="1:64" s="17" customFormat="1" ht="38.25">
      <c r="A48" s="81" t="s">
        <v>111</v>
      </c>
      <c r="B48" s="81" t="s">
        <v>228</v>
      </c>
      <c r="C48" s="82">
        <v>44420</v>
      </c>
      <c r="D48" s="81">
        <v>20200640</v>
      </c>
      <c r="E48" s="83">
        <v>72676.35</v>
      </c>
      <c r="F48" s="81" t="s">
        <v>146</v>
      </c>
      <c r="G48" s="81" t="s">
        <v>162</v>
      </c>
      <c r="H48" s="83">
        <v>0</v>
      </c>
      <c r="I48" s="83">
        <v>0</v>
      </c>
      <c r="J48" s="83">
        <v>72676.35</v>
      </c>
      <c r="K48" s="83">
        <v>0</v>
      </c>
      <c r="L48" s="83">
        <f>(I48+J48)-K48</f>
        <v>72676.35</v>
      </c>
      <c r="M48" s="83">
        <v>72676.35</v>
      </c>
      <c r="N48" s="82"/>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5"/>
      <c r="AY48" s="37"/>
      <c r="AZ48" s="37"/>
      <c r="BA48" s="37"/>
      <c r="BB48" s="37"/>
      <c r="BC48" s="37"/>
      <c r="BD48" s="37"/>
      <c r="BE48" s="35"/>
      <c r="BF48" s="37"/>
      <c r="BG48" s="37"/>
      <c r="BH48" s="37"/>
      <c r="BI48" s="37"/>
      <c r="BJ48" s="37"/>
      <c r="BK48" s="37"/>
      <c r="BL48" s="38"/>
    </row>
    <row r="49" spans="1:64" s="17" customFormat="1" ht="25.5">
      <c r="A49" s="81" t="s">
        <v>43</v>
      </c>
      <c r="B49" s="81" t="s">
        <v>113</v>
      </c>
      <c r="C49" s="82">
        <v>43816</v>
      </c>
      <c r="D49" s="81">
        <v>20181845</v>
      </c>
      <c r="E49" s="83">
        <v>3161.87</v>
      </c>
      <c r="F49" s="81" t="s">
        <v>146</v>
      </c>
      <c r="G49" s="81" t="s">
        <v>166</v>
      </c>
      <c r="H49" s="83">
        <v>3161.87</v>
      </c>
      <c r="I49" s="83">
        <v>0</v>
      </c>
      <c r="J49" s="83">
        <v>0</v>
      </c>
      <c r="K49" s="83">
        <v>0</v>
      </c>
      <c r="L49" s="83">
        <f>(I49+J49)-K49</f>
        <v>0</v>
      </c>
      <c r="M49" s="83">
        <v>0</v>
      </c>
      <c r="N49" s="82">
        <v>46261</v>
      </c>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5"/>
      <c r="AY49" s="37"/>
      <c r="AZ49" s="37"/>
      <c r="BA49" s="37"/>
      <c r="BB49" s="37"/>
      <c r="BC49" s="37"/>
      <c r="BD49" s="37"/>
      <c r="BE49" s="35"/>
      <c r="BF49" s="37"/>
      <c r="BG49" s="37"/>
      <c r="BH49" s="37"/>
      <c r="BI49" s="37"/>
      <c r="BJ49" s="37"/>
      <c r="BK49" s="37"/>
      <c r="BL49" s="38"/>
    </row>
    <row r="50" spans="1:64" s="17" customFormat="1" ht="38.25">
      <c r="A50" s="81" t="s">
        <v>43</v>
      </c>
      <c r="B50" s="81" t="s">
        <v>113</v>
      </c>
      <c r="C50" s="82">
        <v>43816</v>
      </c>
      <c r="D50" s="81">
        <v>20181845</v>
      </c>
      <c r="E50" s="83">
        <v>15642.33</v>
      </c>
      <c r="F50" s="81" t="s">
        <v>146</v>
      </c>
      <c r="G50" s="81" t="s">
        <v>162</v>
      </c>
      <c r="H50" s="83">
        <v>0</v>
      </c>
      <c r="I50" s="83">
        <v>15642.33</v>
      </c>
      <c r="J50" s="83">
        <v>0</v>
      </c>
      <c r="K50" s="83">
        <v>0</v>
      </c>
      <c r="L50" s="83">
        <f>(I50+J50)-K50</f>
        <v>15642.33</v>
      </c>
      <c r="M50" s="83">
        <v>0</v>
      </c>
      <c r="N50" s="82">
        <v>46261</v>
      </c>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5"/>
      <c r="AY50" s="37"/>
      <c r="AZ50" s="37"/>
      <c r="BA50" s="37"/>
      <c r="BB50" s="37"/>
      <c r="BC50" s="37"/>
      <c r="BD50" s="37"/>
      <c r="BE50" s="35"/>
      <c r="BF50" s="37"/>
      <c r="BG50" s="37"/>
      <c r="BH50" s="37"/>
      <c r="BI50" s="37"/>
      <c r="BJ50" s="37"/>
      <c r="BK50" s="37"/>
      <c r="BL50" s="38"/>
    </row>
    <row r="51" spans="1:64" s="17" customFormat="1" ht="25.5">
      <c r="A51" s="81" t="s">
        <v>43</v>
      </c>
      <c r="B51" s="81" t="s">
        <v>113</v>
      </c>
      <c r="C51" s="82">
        <v>43806</v>
      </c>
      <c r="D51" s="81">
        <v>20181845</v>
      </c>
      <c r="E51" s="83">
        <v>23791.93</v>
      </c>
      <c r="F51" s="81" t="s">
        <v>147</v>
      </c>
      <c r="G51" s="81" t="s">
        <v>66</v>
      </c>
      <c r="H51" s="83">
        <v>0</v>
      </c>
      <c r="I51" s="83">
        <v>23791.93</v>
      </c>
      <c r="J51" s="83">
        <v>0</v>
      </c>
      <c r="K51" s="83">
        <v>0</v>
      </c>
      <c r="L51" s="83">
        <f>(I51+J51)-K51</f>
        <v>23791.93</v>
      </c>
      <c r="M51" s="83">
        <v>0</v>
      </c>
      <c r="N51" s="82">
        <v>48087</v>
      </c>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5"/>
      <c r="AY51" s="37"/>
      <c r="AZ51" s="37"/>
      <c r="BA51" s="37"/>
      <c r="BB51" s="37"/>
      <c r="BC51" s="37"/>
      <c r="BD51" s="37"/>
      <c r="BE51" s="35"/>
      <c r="BF51" s="37"/>
      <c r="BG51" s="37"/>
      <c r="BH51" s="37"/>
      <c r="BI51" s="37"/>
      <c r="BJ51" s="37"/>
      <c r="BK51" s="37"/>
      <c r="BL51" s="38"/>
    </row>
    <row r="52" spans="1:64" s="17" customFormat="1" ht="25.5">
      <c r="A52" s="81" t="s">
        <v>43</v>
      </c>
      <c r="B52" s="81" t="s">
        <v>131</v>
      </c>
      <c r="C52" s="82">
        <v>42345</v>
      </c>
      <c r="D52" s="81">
        <v>20142083</v>
      </c>
      <c r="E52" s="83">
        <v>5432.35</v>
      </c>
      <c r="F52" s="81" t="s">
        <v>147</v>
      </c>
      <c r="G52" s="84" t="s">
        <v>66</v>
      </c>
      <c r="H52" s="83">
        <v>0</v>
      </c>
      <c r="I52" s="83">
        <v>5432.35</v>
      </c>
      <c r="J52" s="83">
        <v>0</v>
      </c>
      <c r="K52" s="83">
        <v>0</v>
      </c>
      <c r="L52" s="83">
        <f>(I52+J52)-K52</f>
        <v>5432.35</v>
      </c>
      <c r="M52" s="83">
        <v>5432.35</v>
      </c>
      <c r="N52" s="82">
        <v>46617</v>
      </c>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9"/>
    </row>
    <row r="53" spans="1:64" s="17" customFormat="1" ht="25.5">
      <c r="A53" s="81" t="s">
        <v>43</v>
      </c>
      <c r="B53" s="81" t="s">
        <v>131</v>
      </c>
      <c r="C53" s="82">
        <v>42345</v>
      </c>
      <c r="D53" s="81">
        <v>20142083</v>
      </c>
      <c r="E53" s="83">
        <v>14336.75</v>
      </c>
      <c r="F53" s="81" t="s">
        <v>147</v>
      </c>
      <c r="G53" s="84" t="s">
        <v>66</v>
      </c>
      <c r="H53" s="83">
        <v>1771</v>
      </c>
      <c r="I53" s="83">
        <v>12565.75</v>
      </c>
      <c r="J53" s="83">
        <v>0</v>
      </c>
      <c r="K53" s="83">
        <v>0</v>
      </c>
      <c r="L53" s="83">
        <f>(I53+J53)-K53</f>
        <v>12565.75</v>
      </c>
      <c r="M53" s="83">
        <v>0</v>
      </c>
      <c r="N53" s="82">
        <v>46344</v>
      </c>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9"/>
    </row>
    <row r="54" spans="1:64" s="17" customFormat="1">
      <c r="A54" s="81" t="s">
        <v>43</v>
      </c>
      <c r="B54" s="81" t="s">
        <v>188</v>
      </c>
      <c r="C54" s="82">
        <v>44893</v>
      </c>
      <c r="D54" s="81">
        <v>20220619</v>
      </c>
      <c r="E54" s="83">
        <v>4005.96</v>
      </c>
      <c r="F54" s="81" t="s">
        <v>178</v>
      </c>
      <c r="G54" s="84" t="s">
        <v>175</v>
      </c>
      <c r="H54" s="83">
        <v>0</v>
      </c>
      <c r="I54" s="83">
        <v>0</v>
      </c>
      <c r="J54" s="83">
        <v>4005.96</v>
      </c>
      <c r="K54" s="83">
        <v>0</v>
      </c>
      <c r="L54" s="83">
        <f>(I54+J54)-K54</f>
        <v>4005.96</v>
      </c>
      <c r="M54" s="83">
        <v>0</v>
      </c>
      <c r="N54" s="82" t="s">
        <v>83</v>
      </c>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9"/>
    </row>
    <row r="55" spans="1:64" s="17" customFormat="1" ht="25.5">
      <c r="A55" s="81" t="s">
        <v>44</v>
      </c>
      <c r="B55" s="81" t="s">
        <v>45</v>
      </c>
      <c r="C55" s="87">
        <v>42382</v>
      </c>
      <c r="D55" s="88">
        <v>20130906</v>
      </c>
      <c r="E55" s="83">
        <v>352363.64</v>
      </c>
      <c r="F55" s="81" t="s">
        <v>146</v>
      </c>
      <c r="G55" s="81" t="s">
        <v>165</v>
      </c>
      <c r="H55" s="83">
        <v>86331.59</v>
      </c>
      <c r="I55" s="83">
        <v>266032.05</v>
      </c>
      <c r="J55" s="83">
        <v>0</v>
      </c>
      <c r="K55" s="83">
        <v>15242.63</v>
      </c>
      <c r="L55" s="83">
        <f>(I55+J55)-K55</f>
        <v>250789.41999999998</v>
      </c>
      <c r="M55" s="83">
        <v>250789.42</v>
      </c>
      <c r="N55" s="82">
        <v>45502</v>
      </c>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8"/>
    </row>
    <row r="56" spans="1:64" s="17" customFormat="1" ht="38.25">
      <c r="A56" s="81" t="s">
        <v>44</v>
      </c>
      <c r="B56" s="81" t="s">
        <v>45</v>
      </c>
      <c r="C56" s="87">
        <v>43657</v>
      </c>
      <c r="D56" s="88">
        <v>20171008</v>
      </c>
      <c r="E56" s="83">
        <v>32268.15</v>
      </c>
      <c r="F56" s="81" t="s">
        <v>146</v>
      </c>
      <c r="G56" s="81" t="s">
        <v>162</v>
      </c>
      <c r="H56" s="83">
        <v>0</v>
      </c>
      <c r="I56" s="83">
        <v>32268.15</v>
      </c>
      <c r="J56" s="83">
        <v>0</v>
      </c>
      <c r="K56" s="83">
        <v>0</v>
      </c>
      <c r="L56" s="83">
        <f>(I56+J56)-K56</f>
        <v>32268.15</v>
      </c>
      <c r="M56" s="83">
        <v>0</v>
      </c>
      <c r="N56" s="82">
        <v>45960</v>
      </c>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8"/>
    </row>
    <row r="57" spans="1:64" s="17" customFormat="1" ht="25.5">
      <c r="A57" s="81" t="s">
        <v>44</v>
      </c>
      <c r="B57" s="81" t="s">
        <v>45</v>
      </c>
      <c r="C57" s="87">
        <v>43657</v>
      </c>
      <c r="D57" s="88">
        <v>20171008</v>
      </c>
      <c r="E57" s="83">
        <v>1473.2</v>
      </c>
      <c r="F57" s="81" t="s">
        <v>146</v>
      </c>
      <c r="G57" s="81" t="s">
        <v>164</v>
      </c>
      <c r="H57" s="83">
        <v>630</v>
      </c>
      <c r="I57" s="83">
        <v>843.2</v>
      </c>
      <c r="J57" s="83">
        <v>0</v>
      </c>
      <c r="K57" s="83">
        <v>0</v>
      </c>
      <c r="L57" s="83">
        <f>(I57+J57)-K57</f>
        <v>843.2</v>
      </c>
      <c r="M57" s="83">
        <v>0</v>
      </c>
      <c r="N57" s="82">
        <v>45960</v>
      </c>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8"/>
    </row>
    <row r="58" spans="1:64" s="17" customFormat="1" ht="25.5">
      <c r="A58" s="81" t="s">
        <v>44</v>
      </c>
      <c r="B58" s="81" t="s">
        <v>45</v>
      </c>
      <c r="C58" s="87">
        <v>43657</v>
      </c>
      <c r="D58" s="88">
        <v>20171008</v>
      </c>
      <c r="E58" s="83">
        <v>49056.37</v>
      </c>
      <c r="F58" s="81" t="s">
        <v>146</v>
      </c>
      <c r="G58" s="84" t="s">
        <v>66</v>
      </c>
      <c r="H58" s="83">
        <v>0</v>
      </c>
      <c r="I58" s="83">
        <v>49056.37</v>
      </c>
      <c r="J58" s="83">
        <v>0</v>
      </c>
      <c r="K58" s="83">
        <v>0</v>
      </c>
      <c r="L58" s="83">
        <f>(I58+J58)-K58</f>
        <v>49056.37</v>
      </c>
      <c r="M58" s="83">
        <v>0</v>
      </c>
      <c r="N58" s="82">
        <v>47786</v>
      </c>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8"/>
    </row>
    <row r="59" spans="1:64" s="17" customFormat="1" ht="25.5">
      <c r="A59" s="81" t="s">
        <v>44</v>
      </c>
      <c r="B59" s="81" t="s">
        <v>46</v>
      </c>
      <c r="C59" s="82">
        <v>42494</v>
      </c>
      <c r="D59" s="81">
        <v>20151517</v>
      </c>
      <c r="E59" s="83">
        <v>21514.58</v>
      </c>
      <c r="F59" s="81" t="s">
        <v>146</v>
      </c>
      <c r="G59" s="81" t="s">
        <v>160</v>
      </c>
      <c r="H59" s="83">
        <v>0</v>
      </c>
      <c r="I59" s="83">
        <v>21514.58</v>
      </c>
      <c r="J59" s="83">
        <v>0</v>
      </c>
      <c r="K59" s="83">
        <v>0</v>
      </c>
      <c r="L59" s="83">
        <f>(I59+J59)-K59</f>
        <v>21514.58</v>
      </c>
      <c r="M59" s="83">
        <v>0</v>
      </c>
      <c r="N59" s="82">
        <v>45595</v>
      </c>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8"/>
    </row>
    <row r="60" spans="1:64" s="17" customFormat="1" ht="25.5">
      <c r="A60" s="81" t="s">
        <v>44</v>
      </c>
      <c r="B60" s="81" t="s">
        <v>46</v>
      </c>
      <c r="C60" s="82">
        <v>42494</v>
      </c>
      <c r="D60" s="81">
        <v>20151517</v>
      </c>
      <c r="E60" s="83">
        <v>18478.72</v>
      </c>
      <c r="F60" s="81" t="s">
        <v>147</v>
      </c>
      <c r="G60" s="84" t="s">
        <v>66</v>
      </c>
      <c r="H60" s="83">
        <v>18478.72</v>
      </c>
      <c r="I60" s="83">
        <v>0</v>
      </c>
      <c r="J60" s="83">
        <v>0</v>
      </c>
      <c r="K60" s="83">
        <v>0</v>
      </c>
      <c r="L60" s="83">
        <f>(I60+J60)-K60</f>
        <v>0</v>
      </c>
      <c r="M60" s="83">
        <v>0</v>
      </c>
      <c r="N60" s="82">
        <v>47421</v>
      </c>
      <c r="O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B60" s="37"/>
      <c r="BC60" s="37"/>
      <c r="BD60" s="37"/>
      <c r="BE60" s="37"/>
      <c r="BF60" s="37"/>
      <c r="BG60" s="37"/>
      <c r="BH60" s="37"/>
      <c r="BI60" s="37"/>
      <c r="BJ60" s="37"/>
      <c r="BK60" s="37"/>
      <c r="BL60" s="38"/>
    </row>
    <row r="61" spans="1:64" s="17" customFormat="1" ht="25.5">
      <c r="A61" s="81" t="s">
        <v>44</v>
      </c>
      <c r="B61" s="81" t="s">
        <v>86</v>
      </c>
      <c r="C61" s="82">
        <v>43276</v>
      </c>
      <c r="D61" s="81">
        <v>20171999</v>
      </c>
      <c r="E61" s="83">
        <v>14220.74</v>
      </c>
      <c r="F61" s="81" t="s">
        <v>146</v>
      </c>
      <c r="G61" s="81" t="s">
        <v>160</v>
      </c>
      <c r="H61" s="83">
        <v>0</v>
      </c>
      <c r="I61" s="83">
        <v>14220.74</v>
      </c>
      <c r="J61" s="83">
        <v>0</v>
      </c>
      <c r="K61" s="83">
        <v>0</v>
      </c>
      <c r="L61" s="83">
        <f>(I61+J61)-K61</f>
        <v>14220.74</v>
      </c>
      <c r="M61" s="83">
        <v>0</v>
      </c>
      <c r="N61" s="82" t="s">
        <v>83</v>
      </c>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8"/>
    </row>
    <row r="62" spans="1:64" s="17" customFormat="1" ht="25.5">
      <c r="A62" s="81" t="s">
        <v>44</v>
      </c>
      <c r="B62" s="81" t="s">
        <v>86</v>
      </c>
      <c r="C62" s="82">
        <v>43276</v>
      </c>
      <c r="D62" s="81">
        <v>20171999</v>
      </c>
      <c r="E62" s="83">
        <v>51488.89</v>
      </c>
      <c r="F62" s="81" t="s">
        <v>146</v>
      </c>
      <c r="G62" s="84" t="s">
        <v>66</v>
      </c>
      <c r="H62" s="83">
        <v>51194.6</v>
      </c>
      <c r="I62" s="83">
        <v>294.29</v>
      </c>
      <c r="J62" s="83">
        <v>0</v>
      </c>
      <c r="K62" s="83">
        <v>0</v>
      </c>
      <c r="L62" s="83">
        <f>(I62+J62)-K62</f>
        <v>294.29</v>
      </c>
      <c r="M62" s="83">
        <v>294.29</v>
      </c>
      <c r="N62" s="82" t="s">
        <v>83</v>
      </c>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8"/>
    </row>
    <row r="63" spans="1:64" s="17" customFormat="1" ht="38.25">
      <c r="A63" s="81" t="s">
        <v>44</v>
      </c>
      <c r="B63" s="81" t="s">
        <v>141</v>
      </c>
      <c r="C63" s="82">
        <v>44412</v>
      </c>
      <c r="D63" s="81" t="s">
        <v>142</v>
      </c>
      <c r="E63" s="83">
        <v>35422.77</v>
      </c>
      <c r="F63" s="81" t="s">
        <v>144</v>
      </c>
      <c r="G63" s="84" t="s">
        <v>160</v>
      </c>
      <c r="H63" s="83">
        <v>0</v>
      </c>
      <c r="I63" s="83">
        <v>35422.77</v>
      </c>
      <c r="J63" s="83">
        <v>0</v>
      </c>
      <c r="K63" s="83">
        <v>0</v>
      </c>
      <c r="L63" s="83">
        <f>(I63+J63)-K63</f>
        <v>35422.77</v>
      </c>
      <c r="M63" s="83">
        <v>0</v>
      </c>
      <c r="N63" s="82">
        <v>48379</v>
      </c>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8"/>
    </row>
    <row r="64" spans="1:64" s="17" customFormat="1" ht="25.5">
      <c r="A64" s="81" t="s">
        <v>135</v>
      </c>
      <c r="B64" s="81" t="s">
        <v>114</v>
      </c>
      <c r="C64" s="82">
        <v>43475</v>
      </c>
      <c r="D64" s="81">
        <v>20181052</v>
      </c>
      <c r="E64" s="83">
        <v>18119.92</v>
      </c>
      <c r="F64" s="81" t="s">
        <v>146</v>
      </c>
      <c r="G64" s="84" t="s">
        <v>160</v>
      </c>
      <c r="H64" s="83">
        <v>2935.08</v>
      </c>
      <c r="I64" s="83">
        <v>15184.84</v>
      </c>
      <c r="J64" s="83">
        <v>0</v>
      </c>
      <c r="K64" s="83">
        <v>0</v>
      </c>
      <c r="L64" s="83">
        <f>(I64+J64)-K64</f>
        <v>15184.84</v>
      </c>
      <c r="M64" s="83">
        <v>0</v>
      </c>
      <c r="N64" s="82">
        <v>46195</v>
      </c>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8"/>
    </row>
    <row r="65" spans="1:64" s="17" customFormat="1" ht="25.5">
      <c r="A65" s="81" t="s">
        <v>140</v>
      </c>
      <c r="B65" s="81" t="s">
        <v>114</v>
      </c>
      <c r="C65" s="82">
        <v>43475</v>
      </c>
      <c r="D65" s="81">
        <v>20181052</v>
      </c>
      <c r="E65" s="83">
        <v>22080.88</v>
      </c>
      <c r="F65" s="81" t="s">
        <v>147</v>
      </c>
      <c r="G65" s="84" t="s">
        <v>66</v>
      </c>
      <c r="H65" s="83">
        <v>0</v>
      </c>
      <c r="I65" s="83">
        <v>22080.88</v>
      </c>
      <c r="J65" s="83">
        <v>0</v>
      </c>
      <c r="K65" s="83">
        <v>0</v>
      </c>
      <c r="L65" s="83">
        <f>(I65+J65)-K65</f>
        <v>22080.88</v>
      </c>
      <c r="M65" s="83">
        <v>0</v>
      </c>
      <c r="N65" s="82">
        <v>48021</v>
      </c>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8"/>
    </row>
    <row r="66" spans="1:64" s="17" customFormat="1" ht="25.5">
      <c r="A66" s="81" t="s">
        <v>47</v>
      </c>
      <c r="B66" s="81" t="s">
        <v>48</v>
      </c>
      <c r="C66" s="82">
        <v>40156</v>
      </c>
      <c r="D66" s="81">
        <v>20090853</v>
      </c>
      <c r="E66" s="83">
        <v>18372.64</v>
      </c>
      <c r="F66" s="81" t="s">
        <v>146</v>
      </c>
      <c r="G66" s="81" t="s">
        <v>160</v>
      </c>
      <c r="H66" s="83">
        <v>16856.4</v>
      </c>
      <c r="I66" s="83">
        <v>1516.24</v>
      </c>
      <c r="J66" s="83">
        <v>0</v>
      </c>
      <c r="K66" s="83">
        <v>1516.24</v>
      </c>
      <c r="L66" s="83">
        <f>(I66+J66)-K66</f>
        <v>0</v>
      </c>
      <c r="M66" s="83">
        <v>0</v>
      </c>
      <c r="N66" s="82" t="s">
        <v>83</v>
      </c>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8"/>
    </row>
    <row r="67" spans="1:64" s="17" customFormat="1" ht="25.5">
      <c r="A67" s="81" t="s">
        <v>50</v>
      </c>
      <c r="B67" s="81" t="s">
        <v>49</v>
      </c>
      <c r="C67" s="82">
        <v>39660</v>
      </c>
      <c r="D67" s="81">
        <v>20080561</v>
      </c>
      <c r="E67" s="83">
        <v>15896.94</v>
      </c>
      <c r="F67" s="81" t="s">
        <v>146</v>
      </c>
      <c r="G67" s="81" t="s">
        <v>160</v>
      </c>
      <c r="H67" s="83">
        <v>3000</v>
      </c>
      <c r="I67" s="83">
        <v>12896.94</v>
      </c>
      <c r="J67" s="83">
        <v>0</v>
      </c>
      <c r="K67" s="83">
        <v>0</v>
      </c>
      <c r="L67" s="83">
        <f>(I67+J67)-K67</f>
        <v>12896.94</v>
      </c>
      <c r="M67" s="83">
        <v>12896.94</v>
      </c>
      <c r="N67" s="82" t="s">
        <v>83</v>
      </c>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8"/>
    </row>
    <row r="68" spans="1:64" s="17" customFormat="1" ht="25.5">
      <c r="A68" s="81" t="s">
        <v>51</v>
      </c>
      <c r="B68" s="81" t="s">
        <v>52</v>
      </c>
      <c r="C68" s="82">
        <v>41990</v>
      </c>
      <c r="D68" s="81">
        <v>20141634</v>
      </c>
      <c r="E68" s="83">
        <v>15000</v>
      </c>
      <c r="F68" s="81" t="s">
        <v>146</v>
      </c>
      <c r="G68" s="81" t="s">
        <v>160</v>
      </c>
      <c r="H68" s="83">
        <v>15000</v>
      </c>
      <c r="I68" s="83">
        <v>0</v>
      </c>
      <c r="J68" s="83">
        <v>0</v>
      </c>
      <c r="K68" s="83">
        <v>0</v>
      </c>
      <c r="L68" s="83">
        <f>(I68+J68)-K68</f>
        <v>0</v>
      </c>
      <c r="M68" s="83">
        <v>0</v>
      </c>
      <c r="N68" s="82" t="s">
        <v>83</v>
      </c>
      <c r="O68" s="36"/>
      <c r="P68" s="36"/>
      <c r="Q68" s="36"/>
      <c r="R68" s="36"/>
      <c r="S68" s="36"/>
      <c r="T68" s="36"/>
      <c r="U68" s="36"/>
      <c r="V68" s="33"/>
      <c r="W68" s="36"/>
      <c r="X68" s="33"/>
      <c r="Y68" s="36"/>
      <c r="Z68" s="36"/>
      <c r="AA68" s="36"/>
      <c r="AB68" s="33"/>
      <c r="AC68" s="36"/>
      <c r="AD68" s="36"/>
      <c r="AE68" s="36"/>
      <c r="AF68" s="36"/>
      <c r="AG68" s="36"/>
      <c r="AH68" s="36"/>
      <c r="AI68" s="33"/>
      <c r="AJ68" s="36"/>
      <c r="AK68" s="36"/>
      <c r="AL68" s="36"/>
      <c r="AM68" s="36"/>
      <c r="AN68" s="36"/>
      <c r="AO68" s="36"/>
      <c r="AP68" s="36"/>
      <c r="AQ68" s="36"/>
      <c r="AR68" s="36"/>
      <c r="AS68" s="36"/>
      <c r="AT68" s="36"/>
      <c r="AU68" s="36"/>
      <c r="AV68" s="33"/>
      <c r="AW68" s="36"/>
      <c r="AX68" s="33"/>
      <c r="AY68" s="36"/>
      <c r="AZ68" s="36"/>
      <c r="BA68" s="36"/>
      <c r="BB68" s="36"/>
      <c r="BC68" s="36"/>
      <c r="BD68" s="36"/>
      <c r="BE68" s="33"/>
      <c r="BF68" s="36"/>
      <c r="BG68" s="36"/>
      <c r="BH68" s="36"/>
      <c r="BI68" s="36"/>
      <c r="BJ68" s="36"/>
      <c r="BK68" s="36"/>
      <c r="BL68" s="18"/>
    </row>
    <row r="69" spans="1:14" s="17" customFormat="1" ht="25.5">
      <c r="A69" s="81" t="s">
        <v>51</v>
      </c>
      <c r="B69" s="81" t="s">
        <v>53</v>
      </c>
      <c r="C69" s="82">
        <v>42283</v>
      </c>
      <c r="D69" s="81">
        <v>20141134</v>
      </c>
      <c r="E69" s="83">
        <v>142930.23</v>
      </c>
      <c r="F69" s="81" t="s">
        <v>146</v>
      </c>
      <c r="G69" s="81" t="s">
        <v>160</v>
      </c>
      <c r="H69" s="83">
        <v>142847.68</v>
      </c>
      <c r="I69" s="83">
        <v>82.55</v>
      </c>
      <c r="J69" s="83">
        <v>0</v>
      </c>
      <c r="K69" s="83">
        <v>0</v>
      </c>
      <c r="L69" s="83">
        <f>(I69+J69)-K69</f>
        <v>82.55</v>
      </c>
      <c r="M69" s="83">
        <v>0</v>
      </c>
      <c r="N69" s="82" t="s">
        <v>83</v>
      </c>
    </row>
    <row r="70" spans="1:14" s="17" customFormat="1" ht="38.25">
      <c r="A70" s="81" t="s">
        <v>54</v>
      </c>
      <c r="B70" s="81" t="s">
        <v>55</v>
      </c>
      <c r="C70" s="82">
        <v>42992</v>
      </c>
      <c r="D70" s="81">
        <v>20161770</v>
      </c>
      <c r="E70" s="83">
        <v>247792.81</v>
      </c>
      <c r="F70" s="81" t="s">
        <v>146</v>
      </c>
      <c r="G70" s="81" t="s">
        <v>162</v>
      </c>
      <c r="H70" s="83">
        <v>160317.61</v>
      </c>
      <c r="I70" s="83">
        <v>87475.2</v>
      </c>
      <c r="J70" s="83">
        <v>0</v>
      </c>
      <c r="K70" s="83">
        <v>0</v>
      </c>
      <c r="L70" s="83">
        <f>(I70+J70)-K70</f>
        <v>87475.2</v>
      </c>
      <c r="M70" s="83">
        <v>87475.2</v>
      </c>
      <c r="N70" s="82">
        <v>45574</v>
      </c>
    </row>
    <row r="71" spans="1:14" s="17" customFormat="1" ht="25.5">
      <c r="A71" s="81" t="s">
        <v>54</v>
      </c>
      <c r="B71" s="81" t="s">
        <v>55</v>
      </c>
      <c r="C71" s="82">
        <v>42992</v>
      </c>
      <c r="D71" s="81">
        <v>20161770</v>
      </c>
      <c r="E71" s="83">
        <v>288919.9</v>
      </c>
      <c r="F71" s="81" t="s">
        <v>147</v>
      </c>
      <c r="G71" s="84" t="s">
        <v>66</v>
      </c>
      <c r="H71" s="83">
        <v>169604.42</v>
      </c>
      <c r="I71" s="83">
        <v>119315.48</v>
      </c>
      <c r="J71" s="83">
        <v>0</v>
      </c>
      <c r="K71" s="83">
        <v>0</v>
      </c>
      <c r="L71" s="83">
        <f>(I71+J71)-K71</f>
        <v>119315.48</v>
      </c>
      <c r="M71" s="83">
        <v>119315.48</v>
      </c>
      <c r="N71" s="82">
        <v>47400</v>
      </c>
    </row>
    <row r="72" spans="1:14" s="17" customFormat="1" ht="38.25">
      <c r="A72" s="81" t="s">
        <v>54</v>
      </c>
      <c r="B72" s="81" t="s">
        <v>115</v>
      </c>
      <c r="C72" s="82">
        <v>43104</v>
      </c>
      <c r="D72" s="81">
        <v>20170707</v>
      </c>
      <c r="E72" s="83">
        <v>13215.58</v>
      </c>
      <c r="F72" s="81" t="s">
        <v>146</v>
      </c>
      <c r="G72" s="84" t="s">
        <v>162</v>
      </c>
      <c r="H72" s="83">
        <v>0</v>
      </c>
      <c r="I72" s="83">
        <v>13215.58</v>
      </c>
      <c r="J72" s="83">
        <v>0</v>
      </c>
      <c r="K72" s="83">
        <v>0</v>
      </c>
      <c r="L72" s="83">
        <f>(I72+J72)-K72</f>
        <v>13215.58</v>
      </c>
      <c r="M72" s="83">
        <v>0</v>
      </c>
      <c r="N72" s="82">
        <v>46167</v>
      </c>
    </row>
    <row r="73" spans="1:14" s="17" customFormat="1" ht="25.5">
      <c r="A73" s="81" t="s">
        <v>54</v>
      </c>
      <c r="B73" s="81" t="s">
        <v>115</v>
      </c>
      <c r="C73" s="82">
        <v>43104</v>
      </c>
      <c r="D73" s="81">
        <v>20170707</v>
      </c>
      <c r="E73" s="83">
        <v>16712.79</v>
      </c>
      <c r="F73" s="81" t="s">
        <v>146</v>
      </c>
      <c r="G73" s="84" t="s">
        <v>66</v>
      </c>
      <c r="H73" s="83">
        <v>3540</v>
      </c>
      <c r="I73" s="83">
        <v>13172.79</v>
      </c>
      <c r="J73" s="83">
        <v>0</v>
      </c>
      <c r="K73" s="83">
        <v>0</v>
      </c>
      <c r="L73" s="83">
        <f>(I73+J73)-K73</f>
        <v>13172.79</v>
      </c>
      <c r="M73" s="83">
        <v>0</v>
      </c>
      <c r="N73" s="82">
        <v>47993</v>
      </c>
    </row>
    <row r="74" spans="1:14" s="17" customFormat="1" ht="38.25">
      <c r="A74" s="81" t="s">
        <v>54</v>
      </c>
      <c r="B74" s="81" t="s">
        <v>116</v>
      </c>
      <c r="C74" s="82">
        <v>43157</v>
      </c>
      <c r="D74" s="81">
        <v>20170409</v>
      </c>
      <c r="E74" s="83">
        <v>135623.55</v>
      </c>
      <c r="F74" s="81" t="s">
        <v>146</v>
      </c>
      <c r="G74" s="84" t="s">
        <v>162</v>
      </c>
      <c r="H74" s="83">
        <v>34956.15</v>
      </c>
      <c r="I74" s="83">
        <v>100667.4</v>
      </c>
      <c r="J74" s="83">
        <v>0</v>
      </c>
      <c r="K74" s="83">
        <v>7385</v>
      </c>
      <c r="L74" s="83">
        <f>(I74+J74)-K74</f>
        <v>93282.4</v>
      </c>
      <c r="M74" s="83">
        <v>0</v>
      </c>
      <c r="N74" s="82">
        <v>46202</v>
      </c>
    </row>
    <row r="75" spans="1:14" s="17" customFormat="1" ht="25.5">
      <c r="A75" s="81" t="s">
        <v>54</v>
      </c>
      <c r="B75" s="81" t="s">
        <v>116</v>
      </c>
      <c r="C75" s="82">
        <v>43157</v>
      </c>
      <c r="D75" s="81">
        <v>20170409</v>
      </c>
      <c r="E75" s="83">
        <v>63044.53</v>
      </c>
      <c r="F75" s="81" t="s">
        <v>171</v>
      </c>
      <c r="G75" s="84" t="s">
        <v>66</v>
      </c>
      <c r="H75" s="83">
        <v>0</v>
      </c>
      <c r="I75" s="83">
        <v>62044.53</v>
      </c>
      <c r="J75" s="83">
        <v>0</v>
      </c>
      <c r="K75" s="83">
        <v>0</v>
      </c>
      <c r="L75" s="83">
        <f>(I75+J75)-K75</f>
        <v>62044.53</v>
      </c>
      <c r="M75" s="83">
        <v>62044.53</v>
      </c>
      <c r="N75" s="82">
        <v>48087</v>
      </c>
    </row>
    <row r="76" spans="1:14" s="17" customFormat="1" ht="25.5">
      <c r="A76" s="81" t="s">
        <v>54</v>
      </c>
      <c r="B76" s="81" t="s">
        <v>55</v>
      </c>
      <c r="C76" s="82">
        <v>42992</v>
      </c>
      <c r="D76" s="81">
        <v>20161770</v>
      </c>
      <c r="E76" s="83">
        <v>334251.6</v>
      </c>
      <c r="F76" s="81" t="s">
        <v>146</v>
      </c>
      <c r="G76" s="84" t="s">
        <v>160</v>
      </c>
      <c r="H76" s="83">
        <v>0</v>
      </c>
      <c r="I76" s="83">
        <v>334251.6</v>
      </c>
      <c r="J76" s="83">
        <v>0</v>
      </c>
      <c r="K76" s="83">
        <v>0</v>
      </c>
      <c r="L76" s="83">
        <f>(I76+J76)-K76</f>
        <v>334251.6</v>
      </c>
      <c r="M76" s="83">
        <v>0</v>
      </c>
      <c r="N76" s="82">
        <v>46562</v>
      </c>
    </row>
    <row r="77" spans="1:14" s="17" customFormat="1" ht="25.5">
      <c r="A77" s="81" t="s">
        <v>54</v>
      </c>
      <c r="B77" s="81" t="s">
        <v>55</v>
      </c>
      <c r="C77" s="82">
        <v>42992</v>
      </c>
      <c r="D77" s="81">
        <v>20161770</v>
      </c>
      <c r="E77" s="83">
        <v>281009.24</v>
      </c>
      <c r="F77" s="81" t="s">
        <v>147</v>
      </c>
      <c r="G77" s="84" t="s">
        <v>66</v>
      </c>
      <c r="H77" s="83">
        <v>0</v>
      </c>
      <c r="I77" s="83">
        <v>281009.24</v>
      </c>
      <c r="J77" s="83">
        <v>0</v>
      </c>
      <c r="K77" s="83">
        <v>0</v>
      </c>
      <c r="L77" s="83">
        <f>(I77+J77)-K77</f>
        <v>281009.24</v>
      </c>
      <c r="M77" s="83">
        <v>281009.24</v>
      </c>
      <c r="N77" s="82">
        <v>48389</v>
      </c>
    </row>
    <row r="78" spans="1:14" s="17" customFormat="1" ht="25.5">
      <c r="A78" s="81" t="s">
        <v>54</v>
      </c>
      <c r="B78" s="81" t="s">
        <v>55</v>
      </c>
      <c r="C78" s="82">
        <v>42992</v>
      </c>
      <c r="D78" s="81">
        <v>20161770</v>
      </c>
      <c r="E78" s="83">
        <v>286488.53</v>
      </c>
      <c r="F78" s="81" t="s">
        <v>147</v>
      </c>
      <c r="G78" s="84" t="s">
        <v>66</v>
      </c>
      <c r="H78" s="83">
        <v>0</v>
      </c>
      <c r="I78" s="83">
        <v>286488.53</v>
      </c>
      <c r="J78" s="83">
        <v>0</v>
      </c>
      <c r="K78" s="83">
        <v>0</v>
      </c>
      <c r="L78" s="83">
        <f>(I78+J78)-K78</f>
        <v>286488.53</v>
      </c>
      <c r="M78" s="83">
        <v>286488.53</v>
      </c>
      <c r="N78" s="82">
        <v>48534</v>
      </c>
    </row>
    <row r="79" spans="1:14" s="17" customFormat="1" ht="25.5">
      <c r="A79" s="81" t="s">
        <v>54</v>
      </c>
      <c r="B79" s="81" t="s">
        <v>150</v>
      </c>
      <c r="C79" s="82">
        <v>44302</v>
      </c>
      <c r="D79" s="81">
        <v>20200187</v>
      </c>
      <c r="E79" s="83">
        <v>14449.01</v>
      </c>
      <c r="F79" s="81" t="s">
        <v>146</v>
      </c>
      <c r="G79" s="84" t="s">
        <v>160</v>
      </c>
      <c r="H79" s="83">
        <v>0</v>
      </c>
      <c r="I79" s="83">
        <v>14449.01</v>
      </c>
      <c r="J79" s="83">
        <v>0</v>
      </c>
      <c r="K79" s="83">
        <v>0</v>
      </c>
      <c r="L79" s="83">
        <f>(I79+J79)-K79</f>
        <v>14449.01</v>
      </c>
      <c r="M79" s="83">
        <v>0</v>
      </c>
      <c r="N79" s="82">
        <v>46721</v>
      </c>
    </row>
    <row r="80" spans="1:14" s="17" customFormat="1" ht="25.5">
      <c r="A80" s="81" t="s">
        <v>54</v>
      </c>
      <c r="B80" s="81" t="s">
        <v>150</v>
      </c>
      <c r="C80" s="82">
        <v>44302</v>
      </c>
      <c r="D80" s="81">
        <v>20200187</v>
      </c>
      <c r="E80" s="83">
        <v>17614.72</v>
      </c>
      <c r="F80" s="81" t="s">
        <v>147</v>
      </c>
      <c r="G80" s="84" t="s">
        <v>66</v>
      </c>
      <c r="H80" s="83">
        <v>0</v>
      </c>
      <c r="I80" s="83">
        <v>17614.72</v>
      </c>
      <c r="J80" s="83">
        <v>0</v>
      </c>
      <c r="K80" s="83">
        <v>0</v>
      </c>
      <c r="L80" s="83">
        <f>(I80+J80)-K80</f>
        <v>17614.72</v>
      </c>
      <c r="M80" s="83">
        <v>0</v>
      </c>
      <c r="N80" s="82">
        <v>48548</v>
      </c>
    </row>
    <row r="81" spans="1:14" s="17" customFormat="1" ht="25.5">
      <c r="A81" s="81" t="s">
        <v>54</v>
      </c>
      <c r="B81" s="81" t="s">
        <v>229</v>
      </c>
      <c r="C81" s="82">
        <v>44313</v>
      </c>
      <c r="D81" s="81">
        <v>20191728</v>
      </c>
      <c r="E81" s="83">
        <v>15372.64</v>
      </c>
      <c r="F81" s="81" t="s">
        <v>147</v>
      </c>
      <c r="G81" s="84" t="s">
        <v>160</v>
      </c>
      <c r="H81" s="83">
        <v>0</v>
      </c>
      <c r="I81" s="83">
        <v>0</v>
      </c>
      <c r="J81" s="83">
        <v>15372.64</v>
      </c>
      <c r="K81" s="83">
        <v>0</v>
      </c>
      <c r="L81" s="83">
        <f>(I81+J81)-K81</f>
        <v>15372.64</v>
      </c>
      <c r="M81" s="83">
        <v>0</v>
      </c>
      <c r="N81" s="82"/>
    </row>
    <row r="82" spans="1:14" s="17" customFormat="1" ht="25.5">
      <c r="A82" s="81" t="s">
        <v>54</v>
      </c>
      <c r="B82" s="81" t="s">
        <v>229</v>
      </c>
      <c r="C82" s="82">
        <v>44313</v>
      </c>
      <c r="D82" s="81">
        <v>20191728</v>
      </c>
      <c r="E82" s="83">
        <v>18740.87</v>
      </c>
      <c r="F82" s="81" t="s">
        <v>147</v>
      </c>
      <c r="G82" s="84" t="s">
        <v>66</v>
      </c>
      <c r="H82" s="83">
        <v>0</v>
      </c>
      <c r="I82" s="83">
        <v>0</v>
      </c>
      <c r="J82" s="83">
        <v>18740.87</v>
      </c>
      <c r="K82" s="83">
        <v>0</v>
      </c>
      <c r="L82" s="83">
        <f>(I82+J82)-K82</f>
        <v>18740.87</v>
      </c>
      <c r="M82" s="83">
        <v>0</v>
      </c>
      <c r="N82" s="82"/>
    </row>
    <row r="83" spans="1:14" s="17" customFormat="1" ht="38.25">
      <c r="A83" s="81" t="s">
        <v>87</v>
      </c>
      <c r="B83" s="81" t="s">
        <v>88</v>
      </c>
      <c r="C83" s="82">
        <v>43817</v>
      </c>
      <c r="D83" s="81">
        <v>20182043</v>
      </c>
      <c r="E83" s="83">
        <v>144412.9</v>
      </c>
      <c r="F83" s="81" t="s">
        <v>146</v>
      </c>
      <c r="G83" s="84" t="s">
        <v>160</v>
      </c>
      <c r="H83" s="83">
        <v>0</v>
      </c>
      <c r="I83" s="83">
        <v>144412.9</v>
      </c>
      <c r="J83" s="83">
        <v>0</v>
      </c>
      <c r="K83" s="83">
        <v>0</v>
      </c>
      <c r="L83" s="83">
        <f>(I83+J83)-K83</f>
        <v>144412.9</v>
      </c>
      <c r="M83" s="83">
        <v>124995</v>
      </c>
      <c r="N83" s="82">
        <v>47868</v>
      </c>
    </row>
    <row r="84" spans="1:14" s="17" customFormat="1" ht="38.25">
      <c r="A84" s="81" t="s">
        <v>87</v>
      </c>
      <c r="B84" s="81" t="s">
        <v>88</v>
      </c>
      <c r="C84" s="82">
        <v>43817</v>
      </c>
      <c r="D84" s="81">
        <v>20182043</v>
      </c>
      <c r="E84" s="83">
        <v>175993.82</v>
      </c>
      <c r="F84" s="81" t="s">
        <v>147</v>
      </c>
      <c r="G84" s="84" t="s">
        <v>66</v>
      </c>
      <c r="H84" s="83">
        <v>39313.65</v>
      </c>
      <c r="I84" s="83">
        <v>136680.17</v>
      </c>
      <c r="J84" s="83">
        <v>0</v>
      </c>
      <c r="K84" s="83">
        <v>0</v>
      </c>
      <c r="L84" s="83">
        <f>(I84+J84)-K84</f>
        <v>136680.17</v>
      </c>
      <c r="M84" s="83">
        <v>3000</v>
      </c>
      <c r="N84" s="82">
        <v>47868</v>
      </c>
    </row>
    <row r="85" spans="1:14" s="17" customFormat="1" ht="25.5">
      <c r="A85" s="81" t="s">
        <v>176</v>
      </c>
      <c r="B85" s="81" t="s">
        <v>177</v>
      </c>
      <c r="C85" s="82">
        <v>44988</v>
      </c>
      <c r="D85" s="81">
        <v>20211143</v>
      </c>
      <c r="E85" s="83">
        <v>225.63</v>
      </c>
      <c r="F85" s="81" t="s">
        <v>178</v>
      </c>
      <c r="G85" s="84" t="s">
        <v>175</v>
      </c>
      <c r="H85" s="83">
        <v>0</v>
      </c>
      <c r="I85" s="83">
        <v>225.63</v>
      </c>
      <c r="J85" s="83">
        <v>0</v>
      </c>
      <c r="K85" s="83">
        <v>0</v>
      </c>
      <c r="L85" s="83">
        <f>(I85+J85)-K85</f>
        <v>225.63</v>
      </c>
      <c r="M85" s="83">
        <v>0</v>
      </c>
      <c r="N85" s="82" t="s">
        <v>83</v>
      </c>
    </row>
    <row r="86" spans="1:14" s="17" customFormat="1" ht="25.5">
      <c r="A86" s="81" t="s">
        <v>176</v>
      </c>
      <c r="B86" s="81" t="s">
        <v>177</v>
      </c>
      <c r="C86" s="82">
        <v>44988</v>
      </c>
      <c r="D86" s="81">
        <v>20211143</v>
      </c>
      <c r="E86" s="83">
        <v>1456.33</v>
      </c>
      <c r="F86" s="81" t="s">
        <v>147</v>
      </c>
      <c r="G86" s="84" t="s">
        <v>66</v>
      </c>
      <c r="H86" s="83">
        <v>0</v>
      </c>
      <c r="I86" s="83">
        <v>1456.33</v>
      </c>
      <c r="J86" s="83">
        <v>0</v>
      </c>
      <c r="K86" s="83">
        <v>0</v>
      </c>
      <c r="L86" s="83">
        <f>(I86+J86)-K86</f>
        <v>1456.33</v>
      </c>
      <c r="M86" s="83">
        <v>0</v>
      </c>
      <c r="N86" s="82" t="s">
        <v>83</v>
      </c>
    </row>
    <row r="87" spans="1:14" s="17" customFormat="1" ht="25.5">
      <c r="A87" s="81" t="s">
        <v>89</v>
      </c>
      <c r="B87" s="81" t="s">
        <v>56</v>
      </c>
      <c r="C87" s="82">
        <v>41439</v>
      </c>
      <c r="D87" s="81">
        <v>20121604</v>
      </c>
      <c r="E87" s="83">
        <v>177209.06</v>
      </c>
      <c r="F87" s="81" t="s">
        <v>146</v>
      </c>
      <c r="G87" s="84" t="s">
        <v>160</v>
      </c>
      <c r="H87" s="83">
        <v>173071.36</v>
      </c>
      <c r="I87" s="83">
        <v>4137.7</v>
      </c>
      <c r="J87" s="83">
        <v>0</v>
      </c>
      <c r="K87" s="83">
        <v>0</v>
      </c>
      <c r="L87" s="83">
        <f>(I87+J87)-K87</f>
        <v>4137.7</v>
      </c>
      <c r="M87" s="83">
        <v>0</v>
      </c>
      <c r="N87" s="82" t="s">
        <v>83</v>
      </c>
    </row>
    <row r="88" spans="1:14" s="17" customFormat="1" ht="25.5">
      <c r="A88" s="81" t="s">
        <v>154</v>
      </c>
      <c r="B88" s="81" t="s">
        <v>155</v>
      </c>
      <c r="C88" s="82">
        <v>44260</v>
      </c>
      <c r="D88" s="81">
        <v>20201592</v>
      </c>
      <c r="E88" s="83">
        <v>13588.33</v>
      </c>
      <c r="F88" s="81" t="s">
        <v>146</v>
      </c>
      <c r="G88" s="84" t="s">
        <v>160</v>
      </c>
      <c r="H88" s="83">
        <v>0</v>
      </c>
      <c r="I88" s="83">
        <v>13588.33</v>
      </c>
      <c r="J88" s="83">
        <v>0</v>
      </c>
      <c r="K88" s="83">
        <v>1505.4</v>
      </c>
      <c r="L88" s="83">
        <f>(I88+J88)-K88</f>
        <v>12082.93</v>
      </c>
      <c r="M88" s="83">
        <v>0</v>
      </c>
      <c r="N88" s="82">
        <v>46832</v>
      </c>
    </row>
    <row r="89" spans="1:14" s="17" customFormat="1" ht="25.5">
      <c r="A89" s="81" t="s">
        <v>154</v>
      </c>
      <c r="B89" s="81" t="s">
        <v>155</v>
      </c>
      <c r="C89" s="82">
        <v>44260</v>
      </c>
      <c r="D89" s="81">
        <v>20201592</v>
      </c>
      <c r="E89" s="83">
        <v>16555.85</v>
      </c>
      <c r="F89" s="81" t="s">
        <v>147</v>
      </c>
      <c r="G89" s="81" t="s">
        <v>66</v>
      </c>
      <c r="H89" s="83">
        <v>0</v>
      </c>
      <c r="I89" s="83">
        <v>16555.85</v>
      </c>
      <c r="J89" s="83">
        <v>0</v>
      </c>
      <c r="K89" s="83">
        <v>0</v>
      </c>
      <c r="L89" s="83">
        <f>(I89+J89)-K89</f>
        <v>16555.85</v>
      </c>
      <c r="M89" s="83">
        <v>16555.85</v>
      </c>
      <c r="N89" s="82">
        <v>48658</v>
      </c>
    </row>
    <row r="90" spans="1:14" s="17" customFormat="1" ht="25.5">
      <c r="A90" s="81" t="s">
        <v>57</v>
      </c>
      <c r="B90" s="81" t="s">
        <v>58</v>
      </c>
      <c r="C90" s="82">
        <v>40150</v>
      </c>
      <c r="D90" s="81">
        <v>20090792</v>
      </c>
      <c r="E90" s="83">
        <v>19599.82</v>
      </c>
      <c r="F90" s="81" t="s">
        <v>146</v>
      </c>
      <c r="G90" s="84" t="s">
        <v>160</v>
      </c>
      <c r="H90" s="83">
        <v>19599.82</v>
      </c>
      <c r="I90" s="83">
        <v>0</v>
      </c>
      <c r="J90" s="83">
        <v>0</v>
      </c>
      <c r="K90" s="83">
        <v>0</v>
      </c>
      <c r="L90" s="83">
        <f>(I90+J90)-K90</f>
        <v>0</v>
      </c>
      <c r="M90" s="83">
        <v>0</v>
      </c>
      <c r="N90" s="82" t="s">
        <v>83</v>
      </c>
    </row>
    <row r="91" spans="1:14" s="17" customFormat="1" ht="25.5">
      <c r="A91" s="81" t="s">
        <v>57</v>
      </c>
      <c r="B91" s="81" t="s">
        <v>59</v>
      </c>
      <c r="C91" s="82">
        <v>42198</v>
      </c>
      <c r="D91" s="81">
        <v>20150131</v>
      </c>
      <c r="E91" s="83">
        <v>30575.62</v>
      </c>
      <c r="F91" s="81" t="s">
        <v>146</v>
      </c>
      <c r="G91" s="84" t="s">
        <v>160</v>
      </c>
      <c r="H91" s="83">
        <v>30575.52</v>
      </c>
      <c r="I91" s="83">
        <v>0.1</v>
      </c>
      <c r="J91" s="83">
        <v>0</v>
      </c>
      <c r="K91" s="83">
        <v>0.1</v>
      </c>
      <c r="L91" s="83">
        <f>(I91+J91)-K91</f>
        <v>0</v>
      </c>
      <c r="M91" s="83">
        <v>0</v>
      </c>
      <c r="N91" s="82">
        <v>45033</v>
      </c>
    </row>
    <row r="92" spans="1:14" s="17" customFormat="1" ht="25.5">
      <c r="A92" s="81" t="s">
        <v>57</v>
      </c>
      <c r="B92" s="81" t="s">
        <v>59</v>
      </c>
      <c r="C92" s="82">
        <v>42198</v>
      </c>
      <c r="D92" s="81">
        <v>20150131</v>
      </c>
      <c r="E92" s="83">
        <v>37247.67</v>
      </c>
      <c r="F92" s="81" t="s">
        <v>146</v>
      </c>
      <c r="G92" s="84" t="s">
        <v>66</v>
      </c>
      <c r="H92" s="83">
        <v>37247.67</v>
      </c>
      <c r="I92" s="83">
        <v>0</v>
      </c>
      <c r="J92" s="83">
        <v>0</v>
      </c>
      <c r="K92" s="83">
        <v>0</v>
      </c>
      <c r="L92" s="83">
        <f>(I92+J92)-K92</f>
        <v>0</v>
      </c>
      <c r="M92" s="83">
        <f>L92</f>
        <v>0</v>
      </c>
      <c r="N92" s="82">
        <v>45033</v>
      </c>
    </row>
    <row r="93" spans="1:14" s="17" customFormat="1" ht="25.5">
      <c r="A93" s="81" t="s">
        <v>57</v>
      </c>
      <c r="B93" s="81" t="s">
        <v>71</v>
      </c>
      <c r="C93" s="82">
        <v>42901</v>
      </c>
      <c r="D93" s="81">
        <v>20170222</v>
      </c>
      <c r="E93" s="83">
        <v>10864.19</v>
      </c>
      <c r="F93" s="81" t="s">
        <v>146</v>
      </c>
      <c r="G93" s="84" t="s">
        <v>160</v>
      </c>
      <c r="H93" s="83">
        <v>10864.19</v>
      </c>
      <c r="I93" s="83">
        <v>0</v>
      </c>
      <c r="J93" s="83">
        <v>0</v>
      </c>
      <c r="K93" s="83">
        <v>0</v>
      </c>
      <c r="L93" s="83">
        <f>(I93+J93)-K93</f>
        <v>0</v>
      </c>
      <c r="M93" s="83">
        <v>0</v>
      </c>
      <c r="N93" s="82">
        <v>45139</v>
      </c>
    </row>
    <row r="94" spans="1:14" s="17" customFormat="1" ht="25.5">
      <c r="A94" s="81" t="s">
        <v>57</v>
      </c>
      <c r="B94" s="81" t="s">
        <v>90</v>
      </c>
      <c r="C94" s="82">
        <v>42503</v>
      </c>
      <c r="D94" s="81">
        <v>20141955</v>
      </c>
      <c r="E94" s="83">
        <v>467756.03</v>
      </c>
      <c r="F94" s="81" t="s">
        <v>146</v>
      </c>
      <c r="G94" s="84" t="s">
        <v>160</v>
      </c>
      <c r="H94" s="83">
        <v>37113.88</v>
      </c>
      <c r="I94" s="83">
        <v>430642.15</v>
      </c>
      <c r="J94" s="83">
        <v>0</v>
      </c>
      <c r="K94" s="83">
        <v>5509.9</v>
      </c>
      <c r="L94" s="83">
        <f>(I94+J94)-K94</f>
        <v>425132.25</v>
      </c>
      <c r="M94" s="83">
        <v>0</v>
      </c>
      <c r="N94" s="82">
        <v>46037</v>
      </c>
    </row>
    <row r="95" spans="1:14" s="17" customFormat="1" ht="25.5">
      <c r="A95" s="81" t="s">
        <v>117</v>
      </c>
      <c r="B95" s="81" t="s">
        <v>118</v>
      </c>
      <c r="C95" s="82">
        <v>43173</v>
      </c>
      <c r="D95" s="81">
        <v>20171116</v>
      </c>
      <c r="E95" s="83">
        <v>2736.44</v>
      </c>
      <c r="F95" s="81" t="s">
        <v>146</v>
      </c>
      <c r="G95" s="81" t="s">
        <v>166</v>
      </c>
      <c r="H95" s="83">
        <v>0</v>
      </c>
      <c r="I95" s="83">
        <v>2736.44</v>
      </c>
      <c r="J95" s="83">
        <v>0</v>
      </c>
      <c r="K95" s="83">
        <v>2349</v>
      </c>
      <c r="L95" s="83">
        <f>(I95+J95)-K95</f>
        <v>387.44000000000005</v>
      </c>
      <c r="M95" s="83">
        <v>0</v>
      </c>
      <c r="N95" s="82">
        <v>46434</v>
      </c>
    </row>
    <row r="96" spans="1:14" s="17" customFormat="1" ht="25.5">
      <c r="A96" s="81" t="s">
        <v>117</v>
      </c>
      <c r="B96" s="81" t="s">
        <v>118</v>
      </c>
      <c r="C96" s="82">
        <v>43173</v>
      </c>
      <c r="D96" s="81">
        <v>20171116</v>
      </c>
      <c r="E96" s="83">
        <v>29339.18</v>
      </c>
      <c r="F96" s="81" t="s">
        <v>147</v>
      </c>
      <c r="G96" s="81" t="s">
        <v>66</v>
      </c>
      <c r="H96" s="83">
        <v>0</v>
      </c>
      <c r="I96" s="83">
        <v>29339.18</v>
      </c>
      <c r="J96" s="83">
        <v>0</v>
      </c>
      <c r="K96" s="83">
        <v>0</v>
      </c>
      <c r="L96" s="83">
        <f>(I96+J96)-K96</f>
        <v>29339.18</v>
      </c>
      <c r="M96" s="83">
        <v>0</v>
      </c>
      <c r="N96" s="82">
        <v>48174</v>
      </c>
    </row>
    <row r="97" spans="1:14" s="17" customFormat="1" ht="25.5">
      <c r="A97" s="81" t="s">
        <v>91</v>
      </c>
      <c r="B97" s="81" t="s">
        <v>92</v>
      </c>
      <c r="C97" s="82">
        <v>43496</v>
      </c>
      <c r="D97" s="81">
        <v>20160395</v>
      </c>
      <c r="E97" s="83">
        <v>310510.72</v>
      </c>
      <c r="F97" s="81" t="s">
        <v>146</v>
      </c>
      <c r="G97" s="81" t="s">
        <v>160</v>
      </c>
      <c r="H97" s="83">
        <v>0</v>
      </c>
      <c r="I97" s="83">
        <v>310510.72</v>
      </c>
      <c r="J97" s="83">
        <v>0</v>
      </c>
      <c r="K97" s="83">
        <v>134468.24</v>
      </c>
      <c r="L97" s="83">
        <f>(I97+J97)-K97</f>
        <v>176042.47999999998</v>
      </c>
      <c r="M97" s="83">
        <v>0</v>
      </c>
      <c r="N97" s="82">
        <v>47868</v>
      </c>
    </row>
    <row r="98" spans="1:14" s="17" customFormat="1" ht="25.5">
      <c r="A98" s="81" t="s">
        <v>91</v>
      </c>
      <c r="B98" s="81" t="s">
        <v>119</v>
      </c>
      <c r="C98" s="82">
        <v>42670</v>
      </c>
      <c r="D98" s="81">
        <v>20150726</v>
      </c>
      <c r="E98" s="83">
        <v>17096.6</v>
      </c>
      <c r="F98" s="81" t="s">
        <v>146</v>
      </c>
      <c r="G98" s="81" t="s">
        <v>160</v>
      </c>
      <c r="H98" s="83">
        <v>0</v>
      </c>
      <c r="I98" s="83">
        <v>17096.6</v>
      </c>
      <c r="J98" s="83">
        <v>0</v>
      </c>
      <c r="K98" s="83">
        <v>0</v>
      </c>
      <c r="L98" s="83">
        <f>(I98+J98)-K98</f>
        <v>17096.6</v>
      </c>
      <c r="M98" s="83">
        <v>0</v>
      </c>
      <c r="N98" s="82">
        <v>46337</v>
      </c>
    </row>
    <row r="99" spans="1:14" s="17" customFormat="1" ht="25.5">
      <c r="A99" s="81" t="s">
        <v>91</v>
      </c>
      <c r="B99" s="81" t="s">
        <v>119</v>
      </c>
      <c r="C99" s="82">
        <v>42670</v>
      </c>
      <c r="D99" s="81">
        <v>20150726</v>
      </c>
      <c r="E99" s="83">
        <v>16872.16</v>
      </c>
      <c r="F99" s="81" t="s">
        <v>146</v>
      </c>
      <c r="G99" s="81" t="s">
        <v>66</v>
      </c>
      <c r="H99" s="83">
        <v>9000</v>
      </c>
      <c r="I99" s="83">
        <v>7872.16</v>
      </c>
      <c r="J99" s="83">
        <v>0</v>
      </c>
      <c r="K99" s="83">
        <v>0</v>
      </c>
      <c r="L99" s="83">
        <f>(I99+J99)-K99</f>
        <v>7872.16</v>
      </c>
      <c r="M99" s="83">
        <v>0</v>
      </c>
      <c r="N99" s="82">
        <v>48163</v>
      </c>
    </row>
    <row r="100" spans="1:14" s="17" customFormat="1" ht="25.5">
      <c r="A100" s="81" t="s">
        <v>91</v>
      </c>
      <c r="B100" s="81" t="s">
        <v>148</v>
      </c>
      <c r="C100" s="82">
        <v>44218</v>
      </c>
      <c r="D100" s="81">
        <v>20171464</v>
      </c>
      <c r="E100" s="83">
        <v>423039.07</v>
      </c>
      <c r="F100" s="81" t="s">
        <v>146</v>
      </c>
      <c r="G100" s="81" t="s">
        <v>160</v>
      </c>
      <c r="H100" s="83">
        <v>15410</v>
      </c>
      <c r="I100" s="83">
        <v>407629.07</v>
      </c>
      <c r="J100" s="83">
        <v>0</v>
      </c>
      <c r="K100" s="83">
        <v>0</v>
      </c>
      <c r="L100" s="83">
        <f>(I100+J100)-K100</f>
        <v>407629.07</v>
      </c>
      <c r="M100" s="83">
        <v>0</v>
      </c>
      <c r="N100" s="82">
        <v>46597</v>
      </c>
    </row>
    <row r="101" spans="1:14" s="17" customFormat="1" ht="25.5">
      <c r="A101" s="81" t="s">
        <v>91</v>
      </c>
      <c r="B101" s="81" t="s">
        <v>232</v>
      </c>
      <c r="C101" s="82">
        <v>44218</v>
      </c>
      <c r="D101" s="81">
        <v>20171464</v>
      </c>
      <c r="E101" s="83">
        <v>265929.44</v>
      </c>
      <c r="F101" s="81" t="s">
        <v>146</v>
      </c>
      <c r="G101" s="81" t="s">
        <v>160</v>
      </c>
      <c r="H101" s="83">
        <v>0</v>
      </c>
      <c r="I101" s="83">
        <v>0</v>
      </c>
      <c r="J101" s="83">
        <v>265929.44</v>
      </c>
      <c r="K101" s="83">
        <v>0</v>
      </c>
      <c r="L101" s="83">
        <f>(I101+J101)-K101</f>
        <v>265929.44</v>
      </c>
      <c r="M101" s="83">
        <v>200000</v>
      </c>
      <c r="N101" s="82">
        <v>46931</v>
      </c>
    </row>
    <row r="102" spans="1:14" s="17" customFormat="1" ht="25.5">
      <c r="A102" s="81" t="s">
        <v>60</v>
      </c>
      <c r="B102" s="81" t="s">
        <v>56</v>
      </c>
      <c r="C102" s="82">
        <v>42789</v>
      </c>
      <c r="D102" s="81">
        <v>20151061</v>
      </c>
      <c r="E102" s="83">
        <v>41512.59</v>
      </c>
      <c r="F102" s="81" t="s">
        <v>146</v>
      </c>
      <c r="G102" s="81" t="s">
        <v>167</v>
      </c>
      <c r="H102" s="83">
        <v>41512.59</v>
      </c>
      <c r="I102" s="83">
        <v>0</v>
      </c>
      <c r="J102" s="83">
        <v>0</v>
      </c>
      <c r="K102" s="83">
        <v>0</v>
      </c>
      <c r="L102" s="83">
        <f>(I102+J102)-K102</f>
        <v>0</v>
      </c>
      <c r="M102" s="83">
        <v>0</v>
      </c>
      <c r="N102" s="82">
        <v>44853</v>
      </c>
    </row>
    <row r="103" spans="1:14" s="17" customFormat="1" ht="25.5">
      <c r="A103" s="81" t="s">
        <v>60</v>
      </c>
      <c r="B103" s="81" t="s">
        <v>56</v>
      </c>
      <c r="C103" s="82">
        <v>42789</v>
      </c>
      <c r="D103" s="81">
        <v>20151061</v>
      </c>
      <c r="E103" s="83">
        <v>8037.25</v>
      </c>
      <c r="F103" s="81" t="s">
        <v>147</v>
      </c>
      <c r="G103" s="84" t="s">
        <v>66</v>
      </c>
      <c r="H103" s="83">
        <v>0</v>
      </c>
      <c r="I103" s="83">
        <v>8037.25</v>
      </c>
      <c r="J103" s="83">
        <v>0</v>
      </c>
      <c r="K103" s="83">
        <v>0</v>
      </c>
      <c r="L103" s="83">
        <f>(I103+J103)-K103</f>
        <v>8037.25</v>
      </c>
      <c r="M103" s="83">
        <v>0</v>
      </c>
      <c r="N103" s="82">
        <v>47555</v>
      </c>
    </row>
    <row r="104" spans="1:14" s="17" customFormat="1" ht="25.5">
      <c r="A104" s="81" t="s">
        <v>120</v>
      </c>
      <c r="B104" s="81" t="s">
        <v>121</v>
      </c>
      <c r="C104" s="82">
        <v>42121</v>
      </c>
      <c r="D104" s="81">
        <v>20141650</v>
      </c>
      <c r="E104" s="83">
        <v>22444</v>
      </c>
      <c r="F104" s="81" t="s">
        <v>146</v>
      </c>
      <c r="G104" s="84" t="s">
        <v>160</v>
      </c>
      <c r="H104" s="83">
        <v>5869.31</v>
      </c>
      <c r="I104" s="83">
        <v>16574.69</v>
      </c>
      <c r="J104" s="83">
        <v>0</v>
      </c>
      <c r="K104" s="83">
        <v>1584.27</v>
      </c>
      <c r="L104" s="83">
        <f>(I104+J104)-K104</f>
        <v>14990.419999999998</v>
      </c>
      <c r="M104" s="83">
        <v>0</v>
      </c>
      <c r="N104" s="82">
        <v>46147</v>
      </c>
    </row>
    <row r="105" spans="1:14" s="17" customFormat="1" ht="25.5">
      <c r="A105" s="81" t="s">
        <v>122</v>
      </c>
      <c r="B105" s="81" t="s">
        <v>123</v>
      </c>
      <c r="C105" s="82">
        <v>42278</v>
      </c>
      <c r="D105" s="81">
        <v>20151129</v>
      </c>
      <c r="E105" s="83">
        <v>65000</v>
      </c>
      <c r="F105" s="81" t="s">
        <v>146</v>
      </c>
      <c r="G105" s="84" t="s">
        <v>165</v>
      </c>
      <c r="H105" s="83">
        <v>0</v>
      </c>
      <c r="I105" s="83">
        <v>65000</v>
      </c>
      <c r="J105" s="83">
        <v>0</v>
      </c>
      <c r="K105" s="83">
        <v>7500</v>
      </c>
      <c r="L105" s="83">
        <f>(I105+J105)-K105</f>
        <v>57500</v>
      </c>
      <c r="M105" s="83">
        <v>0</v>
      </c>
      <c r="N105" s="82" t="s">
        <v>83</v>
      </c>
    </row>
    <row r="106" spans="1:14" s="17" customFormat="1" ht="38.25">
      <c r="A106" s="81" t="s">
        <v>124</v>
      </c>
      <c r="B106" s="81" t="s">
        <v>61</v>
      </c>
      <c r="C106" s="82">
        <v>42597</v>
      </c>
      <c r="D106" s="81">
        <v>20150991</v>
      </c>
      <c r="E106" s="83">
        <v>175000</v>
      </c>
      <c r="F106" s="81" t="s">
        <v>147</v>
      </c>
      <c r="G106" s="84" t="s">
        <v>168</v>
      </c>
      <c r="H106" s="83">
        <v>0</v>
      </c>
      <c r="I106" s="83">
        <v>175000</v>
      </c>
      <c r="J106" s="83">
        <v>0</v>
      </c>
      <c r="K106" s="83">
        <v>18550</v>
      </c>
      <c r="L106" s="83">
        <f>(I106+J106)-K106</f>
        <v>156450</v>
      </c>
      <c r="M106" s="83">
        <v>0</v>
      </c>
      <c r="N106" s="82" t="s">
        <v>83</v>
      </c>
    </row>
    <row r="107" spans="1:14" s="17" customFormat="1" ht="38.25">
      <c r="A107" s="81" t="s">
        <v>124</v>
      </c>
      <c r="B107" s="81" t="s">
        <v>61</v>
      </c>
      <c r="C107" s="82">
        <v>43573</v>
      </c>
      <c r="D107" s="81">
        <v>20171221</v>
      </c>
      <c r="E107" s="83">
        <v>70424.24</v>
      </c>
      <c r="F107" s="81" t="s">
        <v>147</v>
      </c>
      <c r="G107" s="84" t="s">
        <v>168</v>
      </c>
      <c r="H107" s="83">
        <v>0</v>
      </c>
      <c r="I107" s="83">
        <v>70424.24</v>
      </c>
      <c r="J107" s="83">
        <v>0</v>
      </c>
      <c r="K107" s="83">
        <v>0</v>
      </c>
      <c r="L107" s="83">
        <f>(I107+J107)-K107</f>
        <v>70424.24</v>
      </c>
      <c r="M107" s="83">
        <v>0</v>
      </c>
      <c r="N107" s="81" t="s">
        <v>83</v>
      </c>
    </row>
    <row r="108" spans="1:14" s="17" customFormat="1" ht="25.5">
      <c r="A108" s="81" t="s">
        <v>124</v>
      </c>
      <c r="B108" s="81" t="s">
        <v>152</v>
      </c>
      <c r="C108" s="82">
        <v>42149</v>
      </c>
      <c r="D108" s="81">
        <v>20141725</v>
      </c>
      <c r="E108" s="83">
        <v>335628.38</v>
      </c>
      <c r="F108" s="81" t="s">
        <v>146</v>
      </c>
      <c r="G108" s="84" t="s">
        <v>160</v>
      </c>
      <c r="H108" s="83">
        <v>0</v>
      </c>
      <c r="I108" s="83">
        <v>335628.38</v>
      </c>
      <c r="J108" s="83">
        <v>0</v>
      </c>
      <c r="K108" s="83">
        <v>216164.9</v>
      </c>
      <c r="L108" s="83">
        <f>(I108+J108)-K108</f>
        <v>119463.48000000001</v>
      </c>
      <c r="M108" s="83">
        <v>0</v>
      </c>
      <c r="N108" s="82">
        <v>46807</v>
      </c>
    </row>
    <row r="109" spans="1:14" s="17" customFormat="1" ht="25.5">
      <c r="A109" s="81" t="s">
        <v>124</v>
      </c>
      <c r="B109" s="81" t="s">
        <v>152</v>
      </c>
      <c r="C109" s="82">
        <v>42149</v>
      </c>
      <c r="D109" s="81">
        <v>20141725</v>
      </c>
      <c r="E109" s="83">
        <v>138666.71</v>
      </c>
      <c r="F109" s="81" t="s">
        <v>146</v>
      </c>
      <c r="G109" s="84" t="s">
        <v>66</v>
      </c>
      <c r="H109" s="83">
        <v>0</v>
      </c>
      <c r="I109" s="83">
        <v>138666.71</v>
      </c>
      <c r="J109" s="83">
        <v>0</v>
      </c>
      <c r="K109" s="83">
        <v>0</v>
      </c>
      <c r="L109" s="83">
        <f>(I109+J109)-K109</f>
        <v>138666.71</v>
      </c>
      <c r="M109" s="83">
        <v>0</v>
      </c>
      <c r="N109" s="82">
        <v>46807</v>
      </c>
    </row>
    <row r="110" spans="1:14" s="17" customFormat="1" ht="25.5">
      <c r="A110" s="81" t="s">
        <v>62</v>
      </c>
      <c r="B110" s="82" t="s">
        <v>63</v>
      </c>
      <c r="C110" s="82">
        <v>42305</v>
      </c>
      <c r="D110" s="81">
        <v>920758</v>
      </c>
      <c r="E110" s="83">
        <v>100000</v>
      </c>
      <c r="F110" s="81" t="s">
        <v>146</v>
      </c>
      <c r="G110" s="81" t="s">
        <v>169</v>
      </c>
      <c r="H110" s="83">
        <v>29126.54</v>
      </c>
      <c r="I110" s="83">
        <v>70873.46</v>
      </c>
      <c r="J110" s="83">
        <v>0</v>
      </c>
      <c r="K110" s="83">
        <v>0</v>
      </c>
      <c r="L110" s="83">
        <f>(I110+J110)-K110</f>
        <v>70873.46</v>
      </c>
      <c r="M110" s="83">
        <v>70873.46</v>
      </c>
      <c r="N110" s="82" t="s">
        <v>83</v>
      </c>
    </row>
    <row r="111" spans="1:14" s="17" customFormat="1" ht="25.5">
      <c r="A111" s="81" t="s">
        <v>62</v>
      </c>
      <c r="B111" s="82" t="s">
        <v>145</v>
      </c>
      <c r="C111" s="82">
        <v>44308</v>
      </c>
      <c r="D111" s="81">
        <v>20201650</v>
      </c>
      <c r="E111" s="83">
        <v>18122.92</v>
      </c>
      <c r="F111" s="81" t="s">
        <v>146</v>
      </c>
      <c r="G111" s="81" t="s">
        <v>160</v>
      </c>
      <c r="H111" s="83">
        <v>0</v>
      </c>
      <c r="I111" s="83">
        <v>18122.92</v>
      </c>
      <c r="J111" s="83">
        <v>0</v>
      </c>
      <c r="K111" s="83">
        <v>0</v>
      </c>
      <c r="L111" s="83">
        <f>(I111+J111)-K111</f>
        <v>18122.92</v>
      </c>
      <c r="M111" s="83">
        <v>0</v>
      </c>
      <c r="N111" s="82">
        <v>46561</v>
      </c>
    </row>
    <row r="112" spans="1:14" s="17" customFormat="1" ht="25.5">
      <c r="A112" s="81" t="s">
        <v>62</v>
      </c>
      <c r="B112" s="82" t="s">
        <v>145</v>
      </c>
      <c r="C112" s="82">
        <v>44308</v>
      </c>
      <c r="D112" s="81">
        <v>20201650</v>
      </c>
      <c r="E112" s="83">
        <v>22093.58</v>
      </c>
      <c r="F112" s="81" t="s">
        <v>147</v>
      </c>
      <c r="G112" s="81" t="s">
        <v>66</v>
      </c>
      <c r="H112" s="83">
        <v>4406</v>
      </c>
      <c r="I112" s="83">
        <v>17687.58</v>
      </c>
      <c r="J112" s="83">
        <v>0</v>
      </c>
      <c r="K112" s="83">
        <v>0</v>
      </c>
      <c r="L112" s="83">
        <f>(I112+J112)-K112</f>
        <v>17687.58</v>
      </c>
      <c r="M112" s="83">
        <v>0</v>
      </c>
      <c r="N112" s="82">
        <v>48388</v>
      </c>
    </row>
    <row r="113" spans="1:14" s="17" customFormat="1" ht="25.5">
      <c r="A113" s="81" t="s">
        <v>64</v>
      </c>
      <c r="B113" s="81" t="s">
        <v>65</v>
      </c>
      <c r="C113" s="82">
        <v>42265</v>
      </c>
      <c r="D113" s="81">
        <v>20150188</v>
      </c>
      <c r="E113" s="83">
        <v>22000.25</v>
      </c>
      <c r="F113" s="81" t="s">
        <v>146</v>
      </c>
      <c r="G113" s="81" t="s">
        <v>160</v>
      </c>
      <c r="H113" s="83">
        <v>22000.25</v>
      </c>
      <c r="I113" s="83">
        <f>E113-H113</f>
        <v>0</v>
      </c>
      <c r="J113" s="83">
        <v>0</v>
      </c>
      <c r="K113" s="83">
        <v>0</v>
      </c>
      <c r="L113" s="83">
        <f>(I113+J113)-K113</f>
        <v>0</v>
      </c>
      <c r="M113" s="83">
        <v>0</v>
      </c>
      <c r="N113" s="82">
        <v>47351</v>
      </c>
    </row>
    <row r="114" spans="1:14" s="17" customFormat="1" ht="25.5">
      <c r="A114" s="81" t="s">
        <v>64</v>
      </c>
      <c r="B114" s="81" t="s">
        <v>65</v>
      </c>
      <c r="C114" s="82">
        <v>42265</v>
      </c>
      <c r="D114" s="81">
        <v>20150188</v>
      </c>
      <c r="E114" s="83">
        <v>10000</v>
      </c>
      <c r="F114" s="81" t="s">
        <v>170</v>
      </c>
      <c r="G114" s="84" t="s">
        <v>66</v>
      </c>
      <c r="H114" s="83">
        <v>0</v>
      </c>
      <c r="I114" s="83">
        <v>10000</v>
      </c>
      <c r="J114" s="83">
        <v>0</v>
      </c>
      <c r="K114" s="83">
        <v>0</v>
      </c>
      <c r="L114" s="83">
        <f>(I114+J114)-K114</f>
        <v>10000</v>
      </c>
      <c r="M114" s="83">
        <v>10000</v>
      </c>
      <c r="N114" s="82">
        <v>47462</v>
      </c>
    </row>
    <row r="115" spans="1:14" s="17" customFormat="1" ht="25.5">
      <c r="A115" s="81" t="s">
        <v>64</v>
      </c>
      <c r="B115" s="81" t="s">
        <v>65</v>
      </c>
      <c r="C115" s="82">
        <v>42265</v>
      </c>
      <c r="D115" s="81">
        <v>20150188</v>
      </c>
      <c r="E115" s="83">
        <v>10000</v>
      </c>
      <c r="F115" s="81" t="s">
        <v>170</v>
      </c>
      <c r="G115" s="84" t="s">
        <v>66</v>
      </c>
      <c r="H115" s="83">
        <v>0</v>
      </c>
      <c r="I115" s="83">
        <v>10000</v>
      </c>
      <c r="J115" s="83">
        <v>0</v>
      </c>
      <c r="K115" s="83">
        <v>0</v>
      </c>
      <c r="L115" s="83">
        <f>(I115+J115)-K115</f>
        <v>10000</v>
      </c>
      <c r="M115" s="83">
        <v>10000</v>
      </c>
      <c r="N115" s="82">
        <v>47521</v>
      </c>
    </row>
    <row r="116" spans="1:14" s="17" customFormat="1" ht="25.5">
      <c r="A116" s="81" t="s">
        <v>64</v>
      </c>
      <c r="B116" s="81" t="s">
        <v>65</v>
      </c>
      <c r="C116" s="82">
        <v>42265</v>
      </c>
      <c r="D116" s="81">
        <v>20150188</v>
      </c>
      <c r="E116" s="83">
        <v>6800.85</v>
      </c>
      <c r="F116" s="81" t="s">
        <v>170</v>
      </c>
      <c r="G116" s="84" t="s">
        <v>66</v>
      </c>
      <c r="H116" s="83">
        <v>0</v>
      </c>
      <c r="I116" s="83">
        <v>6800.85</v>
      </c>
      <c r="J116" s="83">
        <v>0</v>
      </c>
      <c r="K116" s="83">
        <v>0</v>
      </c>
      <c r="L116" s="83">
        <f>(I116+J116)-K116</f>
        <v>6800.85</v>
      </c>
      <c r="M116" s="83">
        <v>6800.85</v>
      </c>
      <c r="N116" s="82">
        <v>47793</v>
      </c>
    </row>
    <row r="117" spans="1:14" s="17" customFormat="1" ht="25.5">
      <c r="A117" s="81" t="s">
        <v>64</v>
      </c>
      <c r="B117" s="81" t="s">
        <v>70</v>
      </c>
      <c r="C117" s="82">
        <v>42823</v>
      </c>
      <c r="D117" s="81">
        <v>20151659</v>
      </c>
      <c r="E117" s="83">
        <v>26466.67</v>
      </c>
      <c r="F117" s="81" t="s">
        <v>146</v>
      </c>
      <c r="G117" s="84" t="s">
        <v>66</v>
      </c>
      <c r="H117" s="83">
        <v>23841.45</v>
      </c>
      <c r="I117" s="83">
        <v>2625.22</v>
      </c>
      <c r="J117" s="83">
        <v>0</v>
      </c>
      <c r="K117" s="83">
        <v>0</v>
      </c>
      <c r="L117" s="83">
        <f>(I117+J117)-K117</f>
        <v>2625.22</v>
      </c>
      <c r="M117" s="83">
        <v>2625.22</v>
      </c>
      <c r="N117" s="82">
        <v>45601</v>
      </c>
    </row>
    <row r="118" spans="1:14" s="17" customFormat="1" ht="25.5">
      <c r="A118" s="81" t="s">
        <v>64</v>
      </c>
      <c r="B118" s="81" t="s">
        <v>125</v>
      </c>
      <c r="C118" s="82">
        <v>43635</v>
      </c>
      <c r="D118" s="81">
        <v>20182040</v>
      </c>
      <c r="E118" s="83">
        <v>2404.1</v>
      </c>
      <c r="F118" s="81" t="s">
        <v>146</v>
      </c>
      <c r="G118" s="84" t="s">
        <v>166</v>
      </c>
      <c r="H118" s="83">
        <v>2404.1</v>
      </c>
      <c r="I118" s="83">
        <v>0</v>
      </c>
      <c r="J118" s="83">
        <v>0</v>
      </c>
      <c r="K118" s="83">
        <v>0</v>
      </c>
      <c r="L118" s="83">
        <f>(I118+J118)-K118</f>
        <v>0</v>
      </c>
      <c r="M118" s="83">
        <v>0</v>
      </c>
      <c r="N118" s="82">
        <v>46126</v>
      </c>
    </row>
    <row r="119" spans="1:14" s="17" customFormat="1" ht="38.25">
      <c r="A119" s="81" t="s">
        <v>64</v>
      </c>
      <c r="B119" s="81" t="s">
        <v>125</v>
      </c>
      <c r="C119" s="82">
        <v>43635</v>
      </c>
      <c r="D119" s="81">
        <v>20182040</v>
      </c>
      <c r="E119" s="83">
        <v>11870.23</v>
      </c>
      <c r="F119" s="81" t="s">
        <v>146</v>
      </c>
      <c r="G119" s="84" t="s">
        <v>162</v>
      </c>
      <c r="H119" s="83">
        <v>11870.23</v>
      </c>
      <c r="I119" s="83">
        <v>0</v>
      </c>
      <c r="J119" s="83">
        <v>0</v>
      </c>
      <c r="K119" s="83">
        <v>0</v>
      </c>
      <c r="L119" s="83">
        <f>(I119+J119)-K119</f>
        <v>0</v>
      </c>
      <c r="M119" s="83">
        <v>0</v>
      </c>
      <c r="N119" s="82">
        <v>46126</v>
      </c>
    </row>
    <row r="120" spans="1:14" s="17" customFormat="1" ht="25.5">
      <c r="A120" s="81" t="s">
        <v>64</v>
      </c>
      <c r="B120" s="81" t="s">
        <v>125</v>
      </c>
      <c r="C120" s="82">
        <v>43635</v>
      </c>
      <c r="D120" s="81">
        <v>20182040</v>
      </c>
      <c r="E120" s="83">
        <v>543.16</v>
      </c>
      <c r="F120" s="81" t="s">
        <v>146</v>
      </c>
      <c r="G120" s="84" t="s">
        <v>164</v>
      </c>
      <c r="H120" s="83">
        <v>543.16</v>
      </c>
      <c r="I120" s="83">
        <v>0</v>
      </c>
      <c r="J120" s="83">
        <v>0</v>
      </c>
      <c r="K120" s="83">
        <v>0</v>
      </c>
      <c r="L120" s="83">
        <f>(I120+J120)-K120</f>
        <v>0</v>
      </c>
      <c r="M120" s="83">
        <v>0</v>
      </c>
      <c r="N120" s="82">
        <v>46126</v>
      </c>
    </row>
    <row r="121" spans="1:14" s="17" customFormat="1" ht="25.5">
      <c r="A121" s="81" t="s">
        <v>64</v>
      </c>
      <c r="B121" s="81" t="s">
        <v>125</v>
      </c>
      <c r="C121" s="82">
        <v>43635</v>
      </c>
      <c r="D121" s="81">
        <v>20182040</v>
      </c>
      <c r="E121" s="83">
        <v>18058.14</v>
      </c>
      <c r="F121" s="81" t="s">
        <v>147</v>
      </c>
      <c r="G121" s="84" t="s">
        <v>66</v>
      </c>
      <c r="H121" s="83">
        <v>0</v>
      </c>
      <c r="I121" s="83">
        <v>18058.14</v>
      </c>
      <c r="J121" s="83">
        <v>0</v>
      </c>
      <c r="K121" s="83">
        <v>0</v>
      </c>
      <c r="L121" s="83">
        <f>(I121+J121)-K121</f>
        <v>18058.14</v>
      </c>
      <c r="M121" s="83">
        <v>18058.14</v>
      </c>
      <c r="N121" s="82">
        <v>47993</v>
      </c>
    </row>
    <row r="122" spans="1:14" s="17" customFormat="1" ht="25.5">
      <c r="A122" s="81" t="s">
        <v>129</v>
      </c>
      <c r="B122" s="81" t="s">
        <v>56</v>
      </c>
      <c r="C122" s="82">
        <v>42531</v>
      </c>
      <c r="D122" s="81">
        <v>20151644</v>
      </c>
      <c r="E122" s="83">
        <v>12995.22</v>
      </c>
      <c r="F122" s="81" t="s">
        <v>147</v>
      </c>
      <c r="G122" s="84" t="s">
        <v>66</v>
      </c>
      <c r="H122" s="83">
        <v>0</v>
      </c>
      <c r="I122" s="83">
        <v>12995.22</v>
      </c>
      <c r="J122" s="83">
        <v>0</v>
      </c>
      <c r="K122" s="83">
        <v>0</v>
      </c>
      <c r="L122" s="83">
        <f>(I122+J122)-K122</f>
        <v>12995.22</v>
      </c>
      <c r="M122" s="83">
        <v>0</v>
      </c>
      <c r="N122" s="82">
        <v>47993</v>
      </c>
    </row>
    <row r="123" spans="1:14" s="17" customFormat="1" ht="25.5">
      <c r="A123" s="81" t="s">
        <v>126</v>
      </c>
      <c r="B123" s="81" t="s">
        <v>127</v>
      </c>
      <c r="C123" s="82">
        <v>43371</v>
      </c>
      <c r="D123" s="81">
        <v>20172148</v>
      </c>
      <c r="E123" s="83">
        <v>286612.85</v>
      </c>
      <c r="F123" s="81" t="s">
        <v>146</v>
      </c>
      <c r="G123" s="84" t="s">
        <v>160</v>
      </c>
      <c r="H123" s="83">
        <v>0</v>
      </c>
      <c r="I123" s="83">
        <v>160484.88</v>
      </c>
      <c r="J123" s="83">
        <v>126127.97</v>
      </c>
      <c r="K123" s="83">
        <v>151127.97</v>
      </c>
      <c r="L123" s="83">
        <f>(I123+J123)-K123</f>
        <v>135484.87999999998</v>
      </c>
      <c r="M123" s="83">
        <v>0</v>
      </c>
      <c r="N123" s="82">
        <v>46357</v>
      </c>
    </row>
    <row r="124" spans="1:14" s="17" customFormat="1" ht="25.5">
      <c r="A124" s="81" t="s">
        <v>67</v>
      </c>
      <c r="B124" s="81" t="s">
        <v>68</v>
      </c>
      <c r="C124" s="82">
        <v>41159</v>
      </c>
      <c r="D124" s="81">
        <v>20111370</v>
      </c>
      <c r="E124" s="83">
        <v>74498.28</v>
      </c>
      <c r="F124" s="81" t="s">
        <v>146</v>
      </c>
      <c r="G124" s="81" t="s">
        <v>160</v>
      </c>
      <c r="H124" s="83">
        <v>74498.28</v>
      </c>
      <c r="I124" s="83">
        <v>0</v>
      </c>
      <c r="J124" s="83">
        <v>0</v>
      </c>
      <c r="K124" s="83">
        <v>0</v>
      </c>
      <c r="L124" s="83">
        <f>(I124+J124)-K124</f>
        <v>0</v>
      </c>
      <c r="M124" s="83">
        <f>L124</f>
        <v>0</v>
      </c>
      <c r="N124" s="82" t="s">
        <v>83</v>
      </c>
    </row>
    <row r="125" spans="1:14" s="17" customFormat="1" ht="25.5">
      <c r="A125" s="81" t="s">
        <v>67</v>
      </c>
      <c r="B125" s="81" t="s">
        <v>69</v>
      </c>
      <c r="C125" s="82">
        <v>41318</v>
      </c>
      <c r="D125" s="81">
        <v>20120887</v>
      </c>
      <c r="E125" s="83">
        <v>57821.47</v>
      </c>
      <c r="F125" s="81" t="s">
        <v>146</v>
      </c>
      <c r="G125" s="81" t="s">
        <v>160</v>
      </c>
      <c r="H125" s="83">
        <v>57821.47</v>
      </c>
      <c r="I125" s="83">
        <v>0</v>
      </c>
      <c r="J125" s="83">
        <v>0</v>
      </c>
      <c r="K125" s="83">
        <v>0</v>
      </c>
      <c r="L125" s="83">
        <f>(I125+J125)-K125</f>
        <v>0</v>
      </c>
      <c r="M125" s="83">
        <f>L125</f>
        <v>0</v>
      </c>
      <c r="N125" s="82">
        <v>45172</v>
      </c>
    </row>
    <row r="126" spans="1:14" s="17" customFormat="1" ht="25.5">
      <c r="A126" s="81" t="s">
        <v>67</v>
      </c>
      <c r="B126" s="81" t="s">
        <v>153</v>
      </c>
      <c r="C126" s="82">
        <v>44286</v>
      </c>
      <c r="D126" s="81">
        <v>20200699</v>
      </c>
      <c r="E126" s="83">
        <v>15292.93</v>
      </c>
      <c r="F126" s="81" t="s">
        <v>146</v>
      </c>
      <c r="G126" s="81" t="s">
        <v>160</v>
      </c>
      <c r="H126" s="83">
        <v>0</v>
      </c>
      <c r="I126" s="83">
        <v>15292.93</v>
      </c>
      <c r="J126" s="83">
        <v>0</v>
      </c>
      <c r="K126" s="83">
        <v>0</v>
      </c>
      <c r="L126" s="83">
        <f>(I126+J126)-K126</f>
        <v>15292.93</v>
      </c>
      <c r="M126" s="83">
        <v>0</v>
      </c>
      <c r="N126" s="82">
        <v>46803</v>
      </c>
    </row>
    <row r="127" spans="1:14" s="17" customFormat="1" ht="25.5">
      <c r="A127" s="81" t="s">
        <v>67</v>
      </c>
      <c r="B127" s="81" t="s">
        <v>153</v>
      </c>
      <c r="C127" s="82">
        <v>44286</v>
      </c>
      <c r="D127" s="81">
        <v>20200699</v>
      </c>
      <c r="E127" s="83">
        <v>18637.99</v>
      </c>
      <c r="F127" s="81" t="s">
        <v>147</v>
      </c>
      <c r="G127" s="81" t="s">
        <v>66</v>
      </c>
      <c r="H127" s="83">
        <v>0</v>
      </c>
      <c r="I127" s="83">
        <v>18637.99</v>
      </c>
      <c r="J127" s="83">
        <v>0</v>
      </c>
      <c r="K127" s="83">
        <v>0</v>
      </c>
      <c r="L127" s="83">
        <f>(I127+J127)-K127</f>
        <v>18637.99</v>
      </c>
      <c r="M127" s="83">
        <v>0</v>
      </c>
      <c r="N127" s="82">
        <v>48630</v>
      </c>
    </row>
    <row r="128" spans="1:14" ht="13.5" thickBot="1">
      <c r="A128" s="76" t="s">
        <v>172</v>
      </c>
      <c r="B128" s="77"/>
      <c r="C128" s="78"/>
      <c r="D128" s="77"/>
      <c r="E128" s="79"/>
      <c r="F128" s="77"/>
      <c r="G128" s="77"/>
      <c r="H128" s="80"/>
      <c r="I128" s="89">
        <f>SUM(I2:I127)</f>
        <v>5188691.7699999986</v>
      </c>
      <c r="J128" s="89">
        <f>SUM(J2:J127)</f>
        <v>804074.39</v>
      </c>
      <c r="K128" s="89">
        <f>SUM(K2:K127)</f>
        <v>707795.46</v>
      </c>
      <c r="L128" s="89">
        <f>SUM(L2:L127)</f>
        <v>5284970.7</v>
      </c>
      <c r="M128" s="89">
        <f>SUM(M2:M127)</f>
        <v>1951616.0599999998</v>
      </c>
      <c r="N128" s="77"/>
    </row>
    <row r="129" spans="11:11" ht="13.5" thickTop="1">
      <c r="K129" s="37"/>
    </row>
    <row r="130" spans="9:12">
      <c r="I130" s="41"/>
      <c r="L130" s="41"/>
    </row>
  </sheetData>
  <autoFilter ref="A1:N128"/>
  <pageMargins left="0.7" right="0.7" top="0.75" bottom="0.75" header="0.3" footer="0.3"/>
  <pageSetup paperSize="8" fitToHeight="0" orientation="landscape"/>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M40"/>
  <sheetViews>
    <sheetView topLeftCell="A35" zoomScale="110" view="normal" workbookViewId="0">
      <selection pane="topLeft" activeCell="E10" sqref="E10"/>
    </sheetView>
  </sheetViews>
  <sheetFormatPr defaultColWidth="9.140625" defaultRowHeight="12.75"/>
  <cols>
    <col min="1" max="1" width="16.84765625" style="22" customWidth="1"/>
    <col min="2" max="2" width="30.41796875" style="20" customWidth="1"/>
    <col min="3" max="3" width="9.41796875" style="22" customWidth="1"/>
    <col min="4" max="4" width="19.41796875" style="32" customWidth="1"/>
    <col min="5" max="5" width="13.5703125" style="22" customWidth="1"/>
    <col min="6" max="6" width="27.5703125" style="20" customWidth="1"/>
    <col min="7" max="11" width="9.140625" style="20" customWidth="1"/>
    <col min="12" max="12" width="11.41796875" style="20" customWidth="1"/>
    <col min="13" max="13" width="11.84765625" style="20" customWidth="1"/>
    <col min="14" max="16384" width="9.140625" style="20" customWidth="1"/>
  </cols>
  <sheetData>
    <row r="2" spans="1:5" ht="120" customHeight="1">
      <c r="A2" s="29" t="s">
        <v>29</v>
      </c>
      <c r="B2" s="29" t="s">
        <v>12</v>
      </c>
      <c r="C2" s="29"/>
      <c r="D2" s="30"/>
      <c r="E2" s="29"/>
    </row>
    <row r="3" spans="1:5">
      <c r="A3" s="29"/>
      <c r="B3" s="31"/>
      <c r="C3" s="29"/>
      <c r="D3" s="30"/>
      <c r="E3" s="29"/>
    </row>
    <row r="4" spans="1:5">
      <c r="A4" s="29"/>
      <c r="B4" s="31"/>
      <c r="C4" s="29"/>
      <c r="D4" s="30"/>
      <c r="E4" s="29"/>
    </row>
    <row r="5" spans="1:6" ht="25.5">
      <c r="A5" s="90" t="s">
        <v>24</v>
      </c>
      <c r="B5" s="90" t="s">
        <v>25</v>
      </c>
      <c r="C5" s="90" t="s">
        <v>27</v>
      </c>
      <c r="D5" s="90" t="s">
        <v>138</v>
      </c>
      <c r="E5" s="91" t="s">
        <v>23</v>
      </c>
      <c r="F5" s="90" t="s">
        <v>233</v>
      </c>
    </row>
    <row r="6" spans="1:6" ht="27.95" customHeight="1">
      <c r="A6" s="92" t="s">
        <v>98</v>
      </c>
      <c r="B6" s="92" t="s">
        <v>149</v>
      </c>
      <c r="C6" s="92">
        <v>20191954</v>
      </c>
      <c r="D6" s="92" t="s">
        <v>66</v>
      </c>
      <c r="E6" s="93">
        <v>32639.73</v>
      </c>
      <c r="F6" s="94" t="s">
        <v>132</v>
      </c>
    </row>
    <row r="7" spans="1:6" ht="27.95" customHeight="1">
      <c r="A7" s="92" t="s">
        <v>98</v>
      </c>
      <c r="B7" s="92" t="s">
        <v>151</v>
      </c>
      <c r="C7" s="92">
        <v>20190241</v>
      </c>
      <c r="D7" s="92" t="s">
        <v>160</v>
      </c>
      <c r="E7" s="93">
        <v>4840</v>
      </c>
      <c r="F7" s="94" t="s">
        <v>234</v>
      </c>
    </row>
    <row r="8" spans="1:6" ht="27.95" customHeight="1">
      <c r="A8" s="92" t="s">
        <v>98</v>
      </c>
      <c r="B8" s="92" t="s">
        <v>151</v>
      </c>
      <c r="C8" s="92">
        <v>20190241</v>
      </c>
      <c r="D8" s="92" t="s">
        <v>66</v>
      </c>
      <c r="E8" s="93">
        <v>43923.65</v>
      </c>
      <c r="F8" s="94" t="s">
        <v>132</v>
      </c>
    </row>
    <row r="9" spans="1:6" ht="27.95" customHeight="1">
      <c r="A9" s="92" t="s">
        <v>98</v>
      </c>
      <c r="B9" s="92" t="s">
        <v>224</v>
      </c>
      <c r="C9" s="92">
        <v>20212094</v>
      </c>
      <c r="D9" s="92" t="s">
        <v>175</v>
      </c>
      <c r="E9" s="93">
        <v>843.36</v>
      </c>
      <c r="F9" s="94" t="s">
        <v>179</v>
      </c>
    </row>
    <row r="10" spans="1:6" ht="27.95" customHeight="1">
      <c r="A10" s="92" t="s">
        <v>39</v>
      </c>
      <c r="B10" s="92" t="s">
        <v>93</v>
      </c>
      <c r="C10" s="92">
        <v>20171081</v>
      </c>
      <c r="D10" s="92" t="s">
        <v>66</v>
      </c>
      <c r="E10" s="93">
        <v>11576.97</v>
      </c>
      <c r="F10" s="94" t="s">
        <v>235</v>
      </c>
    </row>
    <row r="11" spans="1:6" ht="27.95" customHeight="1">
      <c r="A11" s="92" t="s">
        <v>39</v>
      </c>
      <c r="B11" s="92" t="s">
        <v>109</v>
      </c>
      <c r="C11" s="92">
        <v>20190844</v>
      </c>
      <c r="D11" s="84" t="s">
        <v>66</v>
      </c>
      <c r="E11" s="93">
        <v>3700</v>
      </c>
      <c r="F11" s="94" t="s">
        <v>236</v>
      </c>
    </row>
    <row r="12" spans="1:6" ht="27.95" customHeight="1">
      <c r="A12" s="92" t="s">
        <v>39</v>
      </c>
      <c r="B12" s="92" t="s">
        <v>225</v>
      </c>
      <c r="C12" s="92">
        <v>20171686</v>
      </c>
      <c r="D12" s="92" t="s">
        <v>66</v>
      </c>
      <c r="E12" s="93">
        <v>22293.95</v>
      </c>
      <c r="F12" s="94" t="s">
        <v>237</v>
      </c>
    </row>
    <row r="13" spans="1:6" ht="27.95" customHeight="1">
      <c r="A13" s="92" t="s">
        <v>39</v>
      </c>
      <c r="B13" s="92" t="s">
        <v>225</v>
      </c>
      <c r="C13" s="92">
        <v>20171686</v>
      </c>
      <c r="D13" s="92" t="s">
        <v>66</v>
      </c>
      <c r="E13" s="93">
        <v>2603.96</v>
      </c>
      <c r="F13" s="94" t="s">
        <v>237</v>
      </c>
    </row>
    <row r="14" spans="1:6" ht="27.95" customHeight="1">
      <c r="A14" s="92" t="s">
        <v>40</v>
      </c>
      <c r="B14" s="92" t="s">
        <v>110</v>
      </c>
      <c r="C14" s="92">
        <v>20161483</v>
      </c>
      <c r="D14" s="92" t="s">
        <v>165</v>
      </c>
      <c r="E14" s="93">
        <v>2000.3</v>
      </c>
      <c r="F14" s="94" t="s">
        <v>238</v>
      </c>
    </row>
    <row r="15" spans="1:6" ht="27.95" customHeight="1">
      <c r="A15" s="92" t="s">
        <v>111</v>
      </c>
      <c r="B15" s="92" t="s">
        <v>112</v>
      </c>
      <c r="C15" s="92">
        <v>20180598</v>
      </c>
      <c r="D15" s="92" t="s">
        <v>66</v>
      </c>
      <c r="E15" s="93">
        <v>15859.64</v>
      </c>
      <c r="F15" s="94" t="s">
        <v>239</v>
      </c>
    </row>
    <row r="16" spans="1:6" ht="27.95" customHeight="1">
      <c r="A16" s="92" t="s">
        <v>111</v>
      </c>
      <c r="B16" s="92" t="s">
        <v>227</v>
      </c>
      <c r="C16" s="92">
        <v>20170212</v>
      </c>
      <c r="D16" s="92" t="s">
        <v>166</v>
      </c>
      <c r="E16" s="93">
        <v>27578.85</v>
      </c>
      <c r="F16" s="94" t="s">
        <v>240</v>
      </c>
    </row>
    <row r="17" spans="1:6" ht="27.95" customHeight="1">
      <c r="A17" s="92" t="s">
        <v>111</v>
      </c>
      <c r="B17" s="92" t="s">
        <v>227</v>
      </c>
      <c r="C17" s="92">
        <v>20170212</v>
      </c>
      <c r="D17" s="92" t="s">
        <v>162</v>
      </c>
      <c r="E17" s="93">
        <v>136241.56</v>
      </c>
      <c r="F17" s="94" t="s">
        <v>240</v>
      </c>
    </row>
    <row r="18" spans="1:6" ht="27.95" customHeight="1">
      <c r="A18" s="92" t="s">
        <v>111</v>
      </c>
      <c r="B18" s="92" t="s">
        <v>227</v>
      </c>
      <c r="C18" s="92">
        <v>20170212</v>
      </c>
      <c r="D18" s="92" t="s">
        <v>164</v>
      </c>
      <c r="E18" s="93">
        <v>6183.24</v>
      </c>
      <c r="F18" s="94" t="s">
        <v>240</v>
      </c>
    </row>
    <row r="19" spans="1:6" ht="27.95" customHeight="1">
      <c r="A19" s="92" t="s">
        <v>111</v>
      </c>
      <c r="B19" s="92" t="s">
        <v>228</v>
      </c>
      <c r="C19" s="92">
        <v>20200640</v>
      </c>
      <c r="D19" s="92" t="s">
        <v>162</v>
      </c>
      <c r="E19" s="93">
        <v>72676.35</v>
      </c>
      <c r="F19" s="94" t="s">
        <v>240</v>
      </c>
    </row>
    <row r="20" spans="1:6" ht="27.95" customHeight="1">
      <c r="A20" s="92" t="s">
        <v>43</v>
      </c>
      <c r="B20" s="92" t="s">
        <v>131</v>
      </c>
      <c r="C20" s="92">
        <v>20142083</v>
      </c>
      <c r="D20" s="84" t="s">
        <v>66</v>
      </c>
      <c r="E20" s="93">
        <v>5432.35</v>
      </c>
      <c r="F20" s="94" t="s">
        <v>241</v>
      </c>
    </row>
    <row r="21" spans="1:6" ht="27.95" customHeight="1">
      <c r="A21" s="92" t="s">
        <v>44</v>
      </c>
      <c r="B21" s="92" t="s">
        <v>45</v>
      </c>
      <c r="C21" s="92">
        <v>20130906</v>
      </c>
      <c r="D21" s="92" t="s">
        <v>165</v>
      </c>
      <c r="E21" s="93">
        <v>250789.42</v>
      </c>
      <c r="F21" s="94" t="s">
        <v>242</v>
      </c>
    </row>
    <row r="22" spans="1:6" ht="27.95" customHeight="1">
      <c r="A22" s="92" t="s">
        <v>44</v>
      </c>
      <c r="B22" s="92" t="s">
        <v>86</v>
      </c>
      <c r="C22" s="92">
        <v>20171999</v>
      </c>
      <c r="D22" s="84" t="s">
        <v>66</v>
      </c>
      <c r="E22" s="93">
        <v>294.29</v>
      </c>
      <c r="F22" s="94" t="s">
        <v>243</v>
      </c>
    </row>
    <row r="23" spans="1:6" ht="27.95" customHeight="1">
      <c r="A23" s="92" t="s">
        <v>50</v>
      </c>
      <c r="B23" s="92" t="s">
        <v>49</v>
      </c>
      <c r="C23" s="92">
        <v>20080561</v>
      </c>
      <c r="D23" s="92" t="s">
        <v>160</v>
      </c>
      <c r="E23" s="93">
        <v>12896.94</v>
      </c>
      <c r="F23" s="94" t="s">
        <v>244</v>
      </c>
    </row>
    <row r="24" spans="1:6" ht="27.95" customHeight="1">
      <c r="A24" s="92" t="s">
        <v>54</v>
      </c>
      <c r="B24" s="92" t="s">
        <v>55</v>
      </c>
      <c r="C24" s="92">
        <v>20161770</v>
      </c>
      <c r="D24" s="92" t="s">
        <v>162</v>
      </c>
      <c r="E24" s="93">
        <v>87475.2</v>
      </c>
      <c r="F24" s="94" t="s">
        <v>242</v>
      </c>
    </row>
    <row r="25" spans="1:6" ht="27.95" customHeight="1">
      <c r="A25" s="92" t="s">
        <v>54</v>
      </c>
      <c r="B25" s="92" t="s">
        <v>55</v>
      </c>
      <c r="C25" s="92">
        <v>20161770</v>
      </c>
      <c r="D25" s="84" t="s">
        <v>66</v>
      </c>
      <c r="E25" s="93">
        <v>119315.48</v>
      </c>
      <c r="F25" s="94" t="s">
        <v>132</v>
      </c>
    </row>
    <row r="26" spans="1:6" ht="27.95" customHeight="1">
      <c r="A26" s="92" t="s">
        <v>54</v>
      </c>
      <c r="B26" s="92" t="s">
        <v>116</v>
      </c>
      <c r="C26" s="92">
        <v>20170409</v>
      </c>
      <c r="D26" s="84" t="s">
        <v>66</v>
      </c>
      <c r="E26" s="93">
        <v>62044.53</v>
      </c>
      <c r="F26" s="94" t="s">
        <v>132</v>
      </c>
    </row>
    <row r="27" spans="1:6" ht="27.95" customHeight="1">
      <c r="A27" s="92" t="s">
        <v>54</v>
      </c>
      <c r="B27" s="92" t="s">
        <v>55</v>
      </c>
      <c r="C27" s="92">
        <v>20161770</v>
      </c>
      <c r="D27" s="84" t="s">
        <v>66</v>
      </c>
      <c r="E27" s="93">
        <v>281009.24</v>
      </c>
      <c r="F27" s="94" t="s">
        <v>132</v>
      </c>
    </row>
    <row r="28" spans="1:6" ht="27.95" customHeight="1">
      <c r="A28" s="92" t="s">
        <v>54</v>
      </c>
      <c r="B28" s="92" t="s">
        <v>55</v>
      </c>
      <c r="C28" s="92">
        <v>20161770</v>
      </c>
      <c r="D28" s="84" t="s">
        <v>66</v>
      </c>
      <c r="E28" s="93">
        <v>286488.53</v>
      </c>
      <c r="F28" s="94" t="s">
        <v>132</v>
      </c>
    </row>
    <row r="29" spans="1:6" ht="27.95" customHeight="1">
      <c r="A29" s="92" t="s">
        <v>87</v>
      </c>
      <c r="B29" s="92" t="s">
        <v>88</v>
      </c>
      <c r="C29" s="92">
        <v>20182043</v>
      </c>
      <c r="D29" s="84" t="s">
        <v>160</v>
      </c>
      <c r="E29" s="93">
        <v>124995</v>
      </c>
      <c r="F29" s="94" t="s">
        <v>245</v>
      </c>
    </row>
    <row r="30" spans="1:6" ht="27.95" customHeight="1">
      <c r="A30" s="92" t="s">
        <v>87</v>
      </c>
      <c r="B30" s="92" t="s">
        <v>88</v>
      </c>
      <c r="C30" s="92">
        <v>20182043</v>
      </c>
      <c r="D30" s="84" t="s">
        <v>66</v>
      </c>
      <c r="E30" s="93">
        <v>3000</v>
      </c>
      <c r="F30" s="94" t="s">
        <v>246</v>
      </c>
    </row>
    <row r="31" spans="1:6" ht="27.95" customHeight="1">
      <c r="A31" s="92" t="s">
        <v>154</v>
      </c>
      <c r="B31" s="92" t="s">
        <v>155</v>
      </c>
      <c r="C31" s="92">
        <v>20201592</v>
      </c>
      <c r="D31" s="92" t="s">
        <v>66</v>
      </c>
      <c r="E31" s="93">
        <v>16555.85</v>
      </c>
      <c r="F31" s="94" t="s">
        <v>132</v>
      </c>
    </row>
    <row r="32" spans="1:6" ht="27.95" customHeight="1">
      <c r="A32" s="92" t="s">
        <v>91</v>
      </c>
      <c r="B32" s="92" t="s">
        <v>232</v>
      </c>
      <c r="C32" s="92">
        <v>20171464</v>
      </c>
      <c r="D32" s="92" t="s">
        <v>160</v>
      </c>
      <c r="E32" s="93">
        <v>200000</v>
      </c>
      <c r="F32" s="94" t="s">
        <v>247</v>
      </c>
    </row>
    <row r="33" spans="1:6" ht="27.95" customHeight="1">
      <c r="A33" s="92" t="s">
        <v>62</v>
      </c>
      <c r="B33" s="94" t="s">
        <v>63</v>
      </c>
      <c r="C33" s="92">
        <v>920758</v>
      </c>
      <c r="D33" s="92" t="s">
        <v>169</v>
      </c>
      <c r="E33" s="93">
        <v>70873.46</v>
      </c>
      <c r="F33" s="94" t="s">
        <v>248</v>
      </c>
    </row>
    <row r="34" spans="1:6" ht="27.95" customHeight="1">
      <c r="A34" s="92" t="s">
        <v>64</v>
      </c>
      <c r="B34" s="92" t="s">
        <v>65</v>
      </c>
      <c r="C34" s="92">
        <v>20150188</v>
      </c>
      <c r="D34" s="84" t="s">
        <v>66</v>
      </c>
      <c r="E34" s="93">
        <v>10000</v>
      </c>
      <c r="F34" s="94" t="s">
        <v>249</v>
      </c>
    </row>
    <row r="35" spans="1:6" ht="27.95" customHeight="1">
      <c r="A35" s="92" t="s">
        <v>64</v>
      </c>
      <c r="B35" s="92" t="s">
        <v>65</v>
      </c>
      <c r="C35" s="92">
        <v>20150188</v>
      </c>
      <c r="D35" s="84" t="s">
        <v>66</v>
      </c>
      <c r="E35" s="93">
        <v>10000</v>
      </c>
      <c r="F35" s="94" t="s">
        <v>249</v>
      </c>
    </row>
    <row r="36" spans="1:6" ht="27.95" customHeight="1">
      <c r="A36" s="92" t="s">
        <v>64</v>
      </c>
      <c r="B36" s="92" t="s">
        <v>65</v>
      </c>
      <c r="C36" s="92">
        <v>20150188</v>
      </c>
      <c r="D36" s="84" t="s">
        <v>66</v>
      </c>
      <c r="E36" s="93">
        <v>6800.85</v>
      </c>
      <c r="F36" s="94" t="s">
        <v>249</v>
      </c>
    </row>
    <row r="37" spans="1:6" ht="27.95" customHeight="1">
      <c r="A37" s="92" t="s">
        <v>64</v>
      </c>
      <c r="B37" s="92" t="s">
        <v>70</v>
      </c>
      <c r="C37" s="92">
        <v>20151659</v>
      </c>
      <c r="D37" s="84" t="s">
        <v>66</v>
      </c>
      <c r="E37" s="93">
        <v>2625.22</v>
      </c>
      <c r="F37" s="94" t="s">
        <v>250</v>
      </c>
    </row>
    <row r="38" spans="1:6" ht="27.95" customHeight="1">
      <c r="A38" s="92" t="s">
        <v>64</v>
      </c>
      <c r="B38" s="92" t="s">
        <v>125</v>
      </c>
      <c r="C38" s="92">
        <v>20182040</v>
      </c>
      <c r="D38" s="84" t="s">
        <v>66</v>
      </c>
      <c r="E38" s="93">
        <v>18058.14</v>
      </c>
      <c r="F38" s="94" t="s">
        <v>249</v>
      </c>
    </row>
    <row r="39" spans="1:6" ht="27.95" customHeight="1" thickBot="1">
      <c r="A39" s="95"/>
      <c r="B39" s="95"/>
      <c r="C39" s="95"/>
      <c r="D39" s="95"/>
      <c r="E39" s="96">
        <f>SUM(E6:E38)</f>
        <v>1951616.0599999998</v>
      </c>
      <c r="F39" s="95"/>
    </row>
    <row r="40" ht="13.5" thickTop="1"/>
  </sheetData>
  <pageMargins left="0.7" right="0.7" top="0.75" bottom="0.75" header="0.3" footer="0.3"/>
  <pageSetup paperSize="9" orientation="portrait" verticalDpi="300"/>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2:F45"/>
  <sheetViews>
    <sheetView topLeftCell="A8" zoomScale="90" view="normal" workbookViewId="0">
      <selection pane="topLeft" activeCell="B53" sqref="B53"/>
    </sheetView>
  </sheetViews>
  <sheetFormatPr defaultColWidth="9.140625" defaultRowHeight="12.75"/>
  <cols>
    <col min="1" max="1" width="15.5703125" style="20" customWidth="1"/>
    <col min="2" max="2" width="26.140625" style="20" customWidth="1"/>
    <col min="3" max="3" width="9.7109375" style="20" customWidth="1"/>
    <col min="4" max="4" width="19.140625" style="40" customWidth="1"/>
    <col min="5" max="5" width="12.27734375" style="21" bestFit="1" customWidth="1"/>
    <col min="6" max="6" width="59.140625" style="22" customWidth="1"/>
    <col min="7" max="16384" width="9.140625" style="20" customWidth="1"/>
  </cols>
  <sheetData>
    <row r="2" spans="1:6" ht="99.75" customHeight="1">
      <c r="A2" s="17" t="s">
        <v>182</v>
      </c>
      <c r="B2" s="18" t="s">
        <v>21</v>
      </c>
      <c r="C2" s="18"/>
      <c r="D2" s="55"/>
      <c r="E2" s="19"/>
      <c r="F2" s="18"/>
    </row>
    <row r="3" spans="1:6">
      <c r="A3" s="17"/>
      <c r="B3" s="18"/>
      <c r="C3" s="18"/>
      <c r="D3" s="55"/>
      <c r="E3" s="19"/>
      <c r="F3" s="18"/>
    </row>
    <row r="4" spans="1:6" ht="79.5" customHeight="1">
      <c r="A4" s="17"/>
      <c r="B4" s="18" t="s">
        <v>15</v>
      </c>
      <c r="C4" s="18"/>
      <c r="D4" s="55"/>
      <c r="E4" s="19"/>
      <c r="F4" s="18"/>
    </row>
    <row r="5" spans="1:6">
      <c r="A5" s="17"/>
      <c r="B5" s="17"/>
      <c r="C5" s="17"/>
      <c r="D5" s="55"/>
      <c r="E5" s="19"/>
      <c r="F5" s="18"/>
    </row>
    <row r="6" spans="1:6">
      <c r="A6" s="17"/>
      <c r="B6" s="17"/>
      <c r="C6" s="17"/>
      <c r="D6" s="55"/>
      <c r="E6" s="19"/>
      <c r="F6" s="18"/>
    </row>
    <row r="7" spans="1:6" s="25" customFormat="1" ht="25.5">
      <c r="A7" s="23" t="s">
        <v>24</v>
      </c>
      <c r="B7" s="23" t="s">
        <v>133</v>
      </c>
      <c r="C7" s="23" t="s">
        <v>134</v>
      </c>
      <c r="D7" s="11" t="s">
        <v>137</v>
      </c>
      <c r="E7" s="24" t="s">
        <v>31</v>
      </c>
      <c r="F7" s="23" t="s">
        <v>32</v>
      </c>
    </row>
    <row r="8" spans="1:6" customHeight="1">
      <c r="A8" s="13" t="s">
        <v>111</v>
      </c>
      <c r="B8" s="13" t="s">
        <v>112</v>
      </c>
      <c r="C8" s="53">
        <v>20180598</v>
      </c>
      <c r="D8" s="16" t="s">
        <v>160</v>
      </c>
      <c r="E8" s="100">
        <v>14242.05</v>
      </c>
      <c r="F8" s="72" t="s">
        <v>264</v>
      </c>
    </row>
    <row r="9" spans="1:6">
      <c r="A9" s="13" t="s">
        <v>120</v>
      </c>
      <c r="B9" s="13" t="s">
        <v>121</v>
      </c>
      <c r="C9" s="53">
        <v>20141650</v>
      </c>
      <c r="D9" s="16" t="s">
        <v>160</v>
      </c>
      <c r="E9" s="100">
        <v>1310.8</v>
      </c>
      <c r="F9" s="72" t="s">
        <v>265</v>
      </c>
    </row>
    <row r="10" spans="1:6">
      <c r="A10" s="72" t="s">
        <v>98</v>
      </c>
      <c r="B10" s="13" t="s">
        <v>99</v>
      </c>
      <c r="C10" s="53">
        <v>20141392</v>
      </c>
      <c r="D10" s="16" t="s">
        <v>160</v>
      </c>
      <c r="E10" s="100">
        <v>5417.14</v>
      </c>
      <c r="F10" s="72" t="s">
        <v>266</v>
      </c>
    </row>
    <row r="11" spans="1:6">
      <c r="A11" s="72" t="s">
        <v>57</v>
      </c>
      <c r="B11" s="72" t="s">
        <v>157</v>
      </c>
      <c r="C11" s="98">
        <v>20141955</v>
      </c>
      <c r="D11" s="16" t="s">
        <v>160</v>
      </c>
      <c r="E11" s="100">
        <v>5509.9</v>
      </c>
      <c r="F11" s="72" t="s">
        <v>267</v>
      </c>
    </row>
    <row r="12" spans="1:6">
      <c r="A12" s="72" t="s">
        <v>57</v>
      </c>
      <c r="B12" s="72" t="s">
        <v>158</v>
      </c>
      <c r="C12" s="98">
        <v>20150131</v>
      </c>
      <c r="D12" s="16" t="s">
        <v>160</v>
      </c>
      <c r="E12" s="100">
        <v>0.1</v>
      </c>
      <c r="F12" s="72" t="s">
        <v>267</v>
      </c>
    </row>
    <row r="13" spans="1:6" s="54" customFormat="1">
      <c r="A13" s="72" t="s">
        <v>159</v>
      </c>
      <c r="B13" s="72" t="s">
        <v>254</v>
      </c>
      <c r="C13" s="98">
        <v>20160395</v>
      </c>
      <c r="D13" s="16" t="s">
        <v>161</v>
      </c>
      <c r="E13" s="100">
        <v>62612.05</v>
      </c>
      <c r="F13" s="72" t="s">
        <v>268</v>
      </c>
    </row>
    <row r="14" spans="1:6" s="54" customFormat="1">
      <c r="A14" s="72" t="s">
        <v>251</v>
      </c>
      <c r="B14" s="72" t="s">
        <v>255</v>
      </c>
      <c r="C14" s="98">
        <v>20090853</v>
      </c>
      <c r="D14" s="16" t="s">
        <v>161</v>
      </c>
      <c r="E14" s="100">
        <v>1516.24</v>
      </c>
      <c r="F14" s="72" t="s">
        <v>269</v>
      </c>
    </row>
    <row r="15" spans="1:6" s="54" customFormat="1">
      <c r="A15" s="72" t="s">
        <v>98</v>
      </c>
      <c r="B15" s="13" t="s">
        <v>99</v>
      </c>
      <c r="C15" s="53">
        <v>20141392</v>
      </c>
      <c r="D15" s="16" t="s">
        <v>161</v>
      </c>
      <c r="E15" s="100">
        <v>4794</v>
      </c>
      <c r="F15" s="72" t="s">
        <v>270</v>
      </c>
    </row>
    <row r="16" spans="1:6" s="54" customFormat="1">
      <c r="A16" s="13" t="s">
        <v>111</v>
      </c>
      <c r="B16" s="13" t="s">
        <v>112</v>
      </c>
      <c r="C16" s="53">
        <v>20180598</v>
      </c>
      <c r="D16" s="16" t="s">
        <v>66</v>
      </c>
      <c r="E16" s="100">
        <v>3935.81</v>
      </c>
      <c r="F16" s="72" t="s">
        <v>271</v>
      </c>
    </row>
    <row r="17" spans="1:6" s="54" customFormat="1">
      <c r="A17" s="13" t="s">
        <v>117</v>
      </c>
      <c r="B17" s="13" t="s">
        <v>118</v>
      </c>
      <c r="C17" s="53">
        <v>20171116</v>
      </c>
      <c r="D17" s="16" t="s">
        <v>293</v>
      </c>
      <c r="E17" s="100">
        <v>2349</v>
      </c>
      <c r="F17" s="72" t="s">
        <v>272</v>
      </c>
    </row>
    <row r="18" spans="1:6" s="54" customFormat="1" ht="25.5">
      <c r="A18" s="72" t="s">
        <v>98</v>
      </c>
      <c r="B18" s="13" t="s">
        <v>99</v>
      </c>
      <c r="C18" s="53">
        <v>20141392</v>
      </c>
      <c r="D18" s="16" t="s">
        <v>294</v>
      </c>
      <c r="E18" s="100">
        <v>2833.5</v>
      </c>
      <c r="F18" s="72" t="s">
        <v>273</v>
      </c>
    </row>
    <row r="19" spans="1:6" s="54" customFormat="1">
      <c r="A19" s="72" t="s">
        <v>126</v>
      </c>
      <c r="B19" s="72" t="s">
        <v>256</v>
      </c>
      <c r="C19" s="98">
        <v>20172148</v>
      </c>
      <c r="D19" s="16" t="s">
        <v>295</v>
      </c>
      <c r="E19" s="100">
        <v>25000</v>
      </c>
      <c r="F19" s="72" t="s">
        <v>274</v>
      </c>
    </row>
    <row r="20" spans="1:6" s="54" customFormat="1">
      <c r="A20" s="72" t="s">
        <v>39</v>
      </c>
      <c r="B20" s="72" t="s">
        <v>257</v>
      </c>
      <c r="C20" s="98">
        <v>20130296</v>
      </c>
      <c r="D20" s="16" t="s">
        <v>296</v>
      </c>
      <c r="E20" s="100">
        <v>14094.9</v>
      </c>
      <c r="F20" s="72" t="s">
        <v>275</v>
      </c>
    </row>
    <row r="21" spans="1:6" s="54" customFormat="1">
      <c r="A21" s="72" t="s">
        <v>39</v>
      </c>
      <c r="B21" s="72" t="s">
        <v>257</v>
      </c>
      <c r="C21" s="98">
        <v>20130296</v>
      </c>
      <c r="D21" s="16" t="s">
        <v>296</v>
      </c>
      <c r="E21" s="100">
        <v>10494.6</v>
      </c>
      <c r="F21" s="72" t="s">
        <v>276</v>
      </c>
    </row>
    <row r="22" spans="1:6" s="54" customFormat="1">
      <c r="A22" s="72" t="s">
        <v>126</v>
      </c>
      <c r="B22" s="72" t="s">
        <v>256</v>
      </c>
      <c r="C22" s="98">
        <v>20172148</v>
      </c>
      <c r="D22" s="16" t="s">
        <v>297</v>
      </c>
      <c r="E22" s="100">
        <v>126127.97</v>
      </c>
      <c r="F22" s="72" t="s">
        <v>277</v>
      </c>
    </row>
    <row r="23" spans="1:6" s="54" customFormat="1">
      <c r="A23" s="72" t="s">
        <v>124</v>
      </c>
      <c r="B23" s="72" t="s">
        <v>152</v>
      </c>
      <c r="C23" s="98">
        <v>20141725</v>
      </c>
      <c r="D23" s="16" t="s">
        <v>294</v>
      </c>
      <c r="E23" s="100">
        <v>67851.83</v>
      </c>
      <c r="F23" s="72" t="s">
        <v>278</v>
      </c>
    </row>
    <row r="24" spans="1:6" s="54" customFormat="1">
      <c r="A24" s="72" t="s">
        <v>124</v>
      </c>
      <c r="B24" s="72" t="s">
        <v>152</v>
      </c>
      <c r="C24" s="98">
        <v>20141725</v>
      </c>
      <c r="D24" s="16" t="s">
        <v>294</v>
      </c>
      <c r="E24" s="100">
        <v>37350.29</v>
      </c>
      <c r="F24" s="72" t="s">
        <v>279</v>
      </c>
    </row>
    <row r="25" spans="1:6" s="54" customFormat="1">
      <c r="A25" s="72" t="s">
        <v>124</v>
      </c>
      <c r="B25" s="72" t="s">
        <v>152</v>
      </c>
      <c r="C25" s="98">
        <v>20141725</v>
      </c>
      <c r="D25" s="16" t="s">
        <v>294</v>
      </c>
      <c r="E25" s="100">
        <v>26546.5</v>
      </c>
      <c r="F25" s="72" t="s">
        <v>280</v>
      </c>
    </row>
    <row r="26" spans="1:6" s="54" customFormat="1">
      <c r="A26" s="13" t="s">
        <v>120</v>
      </c>
      <c r="B26" s="13" t="s">
        <v>121</v>
      </c>
      <c r="C26" s="53">
        <v>20141650</v>
      </c>
      <c r="D26" s="16" t="s">
        <v>294</v>
      </c>
      <c r="E26" s="100">
        <v>273.47</v>
      </c>
      <c r="F26" s="72" t="s">
        <v>281</v>
      </c>
    </row>
    <row r="27" spans="1:6" s="54" customFormat="1">
      <c r="A27" s="13" t="s">
        <v>98</v>
      </c>
      <c r="B27" s="13" t="s">
        <v>258</v>
      </c>
      <c r="C27" s="53">
        <v>20141392</v>
      </c>
      <c r="D27" s="16" t="s">
        <v>294</v>
      </c>
      <c r="E27" s="100">
        <v>3954.45</v>
      </c>
      <c r="F27" s="72" t="s">
        <v>282</v>
      </c>
    </row>
    <row r="28" spans="1:6" s="54" customFormat="1">
      <c r="A28" s="13" t="s">
        <v>98</v>
      </c>
      <c r="B28" s="13" t="s">
        <v>151</v>
      </c>
      <c r="C28" s="53">
        <v>20190241</v>
      </c>
      <c r="D28" s="16" t="s">
        <v>294</v>
      </c>
      <c r="E28" s="100">
        <v>19834.12</v>
      </c>
      <c r="F28" s="72" t="s">
        <v>282</v>
      </c>
    </row>
    <row r="29" spans="1:6" s="54" customFormat="1">
      <c r="A29" s="72" t="s">
        <v>124</v>
      </c>
      <c r="B29" s="72" t="s">
        <v>152</v>
      </c>
      <c r="C29" s="98">
        <v>20141725</v>
      </c>
      <c r="D29" s="16" t="s">
        <v>294</v>
      </c>
      <c r="E29" s="100">
        <v>1435</v>
      </c>
      <c r="F29" s="72" t="s">
        <v>283</v>
      </c>
    </row>
    <row r="30" spans="1:6" s="54" customFormat="1">
      <c r="A30" s="13" t="s">
        <v>54</v>
      </c>
      <c r="B30" s="14" t="s">
        <v>116</v>
      </c>
      <c r="C30" s="99">
        <v>20170409</v>
      </c>
      <c r="D30" s="16" t="s">
        <v>295</v>
      </c>
      <c r="E30" s="100">
        <v>7385</v>
      </c>
      <c r="F30" s="72" t="s">
        <v>284</v>
      </c>
    </row>
    <row r="31" spans="1:6" s="54" customFormat="1">
      <c r="A31" s="72" t="s">
        <v>39</v>
      </c>
      <c r="B31" s="14" t="s">
        <v>104</v>
      </c>
      <c r="C31" s="99">
        <v>20141710</v>
      </c>
      <c r="D31" s="16" t="s">
        <v>66</v>
      </c>
      <c r="E31" s="100">
        <v>175.24</v>
      </c>
      <c r="F31" s="72" t="s">
        <v>285</v>
      </c>
    </row>
    <row r="32" spans="1:6" s="54" customFormat="1">
      <c r="A32" s="72" t="s">
        <v>39</v>
      </c>
      <c r="B32" s="14" t="s">
        <v>106</v>
      </c>
      <c r="C32" s="99">
        <v>20161577</v>
      </c>
      <c r="D32" s="16" t="s">
        <v>66</v>
      </c>
      <c r="E32" s="100">
        <v>0.63</v>
      </c>
      <c r="F32" s="72" t="s">
        <v>285</v>
      </c>
    </row>
    <row r="33" spans="1:6" s="54" customFormat="1">
      <c r="A33" s="72" t="s">
        <v>39</v>
      </c>
      <c r="B33" s="14" t="s">
        <v>107</v>
      </c>
      <c r="C33" s="99">
        <v>20140968</v>
      </c>
      <c r="D33" s="16" t="s">
        <v>66</v>
      </c>
      <c r="E33" s="100">
        <v>6614.66</v>
      </c>
      <c r="F33" s="72" t="s">
        <v>285</v>
      </c>
    </row>
    <row r="34" spans="1:6" s="54" customFormat="1">
      <c r="A34" s="72" t="s">
        <v>39</v>
      </c>
      <c r="B34" s="14" t="s">
        <v>93</v>
      </c>
      <c r="C34" s="99">
        <v>20171081</v>
      </c>
      <c r="D34" s="16" t="s">
        <v>66</v>
      </c>
      <c r="E34" s="100">
        <v>4985.83</v>
      </c>
      <c r="F34" s="72" t="s">
        <v>286</v>
      </c>
    </row>
    <row r="35" spans="1:6" s="54" customFormat="1">
      <c r="A35" s="72" t="s">
        <v>252</v>
      </c>
      <c r="B35" s="71" t="s">
        <v>99</v>
      </c>
      <c r="C35" s="53">
        <v>20190241</v>
      </c>
      <c r="D35" s="16" t="s">
        <v>294</v>
      </c>
      <c r="E35" s="100">
        <v>1395</v>
      </c>
      <c r="F35" s="72" t="s">
        <v>287</v>
      </c>
    </row>
    <row r="36" spans="1:6" s="54" customFormat="1">
      <c r="A36" s="72" t="s">
        <v>159</v>
      </c>
      <c r="B36" s="71" t="s">
        <v>92</v>
      </c>
      <c r="C36" s="53">
        <v>20160395</v>
      </c>
      <c r="D36" s="16" t="s">
        <v>295</v>
      </c>
      <c r="E36" s="100">
        <v>71856.19</v>
      </c>
      <c r="F36" s="72" t="s">
        <v>288</v>
      </c>
    </row>
    <row r="37" spans="1:6" s="54" customFormat="1">
      <c r="A37" s="72" t="s">
        <v>253</v>
      </c>
      <c r="B37" s="71" t="s">
        <v>259</v>
      </c>
      <c r="C37" s="53">
        <v>20201592</v>
      </c>
      <c r="D37" s="16" t="s">
        <v>294</v>
      </c>
      <c r="E37" s="100">
        <v>1505.4</v>
      </c>
      <c r="F37" s="72" t="s">
        <v>298</v>
      </c>
    </row>
    <row r="38" spans="1:6" s="54" customFormat="1">
      <c r="A38" s="72" t="s">
        <v>122</v>
      </c>
      <c r="B38" s="71" t="s">
        <v>260</v>
      </c>
      <c r="C38" s="53">
        <v>20151129</v>
      </c>
      <c r="D38" s="16" t="s">
        <v>242</v>
      </c>
      <c r="E38" s="100">
        <v>7500</v>
      </c>
      <c r="F38" s="72" t="s">
        <v>289</v>
      </c>
    </row>
    <row r="39" spans="1:6" s="54" customFormat="1">
      <c r="A39" s="72" t="s">
        <v>136</v>
      </c>
      <c r="B39" s="71" t="s">
        <v>45</v>
      </c>
      <c r="C39" s="53">
        <v>20130906</v>
      </c>
      <c r="D39" s="16" t="s">
        <v>299</v>
      </c>
      <c r="E39" s="100">
        <v>15242.63</v>
      </c>
      <c r="F39" s="72" t="s">
        <v>290</v>
      </c>
    </row>
    <row r="40" spans="1:6" s="54" customFormat="1">
      <c r="A40" s="72" t="s">
        <v>124</v>
      </c>
      <c r="B40" s="71" t="s">
        <v>152</v>
      </c>
      <c r="C40" s="53">
        <v>20141725</v>
      </c>
      <c r="D40" s="16" t="s">
        <v>294</v>
      </c>
      <c r="E40" s="100">
        <v>82981.28</v>
      </c>
      <c r="F40" s="72" t="s">
        <v>291</v>
      </c>
    </row>
    <row r="41" spans="1:6" s="54" customFormat="1">
      <c r="A41" s="72" t="s">
        <v>39</v>
      </c>
      <c r="B41" s="71" t="s">
        <v>105</v>
      </c>
      <c r="C41" s="53">
        <v>20140714</v>
      </c>
      <c r="D41" s="16" t="s">
        <v>293</v>
      </c>
      <c r="E41" s="100">
        <v>52119.88</v>
      </c>
      <c r="F41" s="72" t="s">
        <v>292</v>
      </c>
    </row>
    <row r="42" spans="1:6" s="54" customFormat="1" ht="15">
      <c r="A42" s="72" t="s">
        <v>124</v>
      </c>
      <c r="B42" s="97" t="s">
        <v>261</v>
      </c>
      <c r="C42" s="97">
        <v>20150991</v>
      </c>
      <c r="D42" s="15" t="s">
        <v>262</v>
      </c>
      <c r="E42" s="101">
        <v>12000</v>
      </c>
      <c r="F42" s="13" t="s">
        <v>263</v>
      </c>
    </row>
    <row r="43" spans="1:6" s="54" customFormat="1" ht="15">
      <c r="A43" s="72" t="s">
        <v>124</v>
      </c>
      <c r="B43" s="97" t="s">
        <v>261</v>
      </c>
      <c r="C43" s="97">
        <v>20150991</v>
      </c>
      <c r="D43" s="13" t="s">
        <v>262</v>
      </c>
      <c r="E43" s="101">
        <v>6550</v>
      </c>
      <c r="F43" s="13" t="s">
        <v>263</v>
      </c>
    </row>
    <row r="44" spans="1:6" ht="13.5" thickBot="1">
      <c r="A44" s="26"/>
      <c r="B44" s="26"/>
      <c r="C44" s="26"/>
      <c r="D44" s="56"/>
      <c r="E44" s="28">
        <f>SUM(E8:E43)</f>
        <v>707795.46000000008</v>
      </c>
      <c r="F44" s="27"/>
    </row>
    <row r="45" ht="13.5" thickTop="1"/>
  </sheetData>
  <pageMargins left="0.7" right="0.7" top="0.75" bottom="0.75" header="0.3" footer="0.3"/>
  <pageSetup paperSize="9" scale="61" fitToHeight="0" orientation="portrait"/>
  <headerFooter scaleWithDoc="1" alignWithMargins="0" differentFirst="0" differentOddEven="0"/>
  <extLst/>
</worksheet>
</file>

<file path=xl/worksheets/sheet6.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C22"/>
  <sheetViews>
    <sheetView zoomScale="110" view="normal" workbookViewId="0">
      <selection pane="topLeft" activeCell="A2" sqref="A2"/>
    </sheetView>
  </sheetViews>
  <sheetFormatPr defaultColWidth="9.140625" defaultRowHeight="12.75"/>
  <cols>
    <col min="1" max="1" width="42" style="20" customWidth="1"/>
    <col min="2" max="2" width="20.41796875" style="20" customWidth="1"/>
    <col min="3" max="16384" width="9.140625" style="20" customWidth="1"/>
  </cols>
  <sheetData>
    <row r="2" spans="1:2" ht="89.25">
      <c r="A2" s="18" t="s">
        <v>18</v>
      </c>
      <c r="B2" s="18"/>
    </row>
    <row r="3" spans="1:2">
      <c r="A3" s="18"/>
      <c r="B3" s="18"/>
    </row>
    <row r="4" spans="1:2">
      <c r="A4" s="17" t="s">
        <v>173</v>
      </c>
      <c r="B4" s="17"/>
    </row>
    <row r="5" spans="1:3" ht="25.5">
      <c r="A5" s="60" t="s">
        <v>36</v>
      </c>
      <c r="B5" s="61" t="s">
        <v>300</v>
      </c>
      <c r="C5" s="49"/>
    </row>
    <row r="6" spans="1:3" s="17" customFormat="1">
      <c r="A6" s="106" t="s">
        <v>94</v>
      </c>
      <c r="B6" s="107">
        <v>519.89</v>
      </c>
      <c r="C6" s="49"/>
    </row>
    <row r="7" spans="1:3" s="17" customFormat="1">
      <c r="A7" s="106" t="s">
        <v>72</v>
      </c>
      <c r="B7" s="107">
        <v>1456.49</v>
      </c>
      <c r="C7" s="49"/>
    </row>
    <row r="8" spans="1:3" s="17" customFormat="1">
      <c r="A8" s="106" t="s">
        <v>73</v>
      </c>
      <c r="B8" s="107">
        <v>10399.41</v>
      </c>
      <c r="C8" s="49"/>
    </row>
    <row r="9" spans="1:3" s="17" customFormat="1">
      <c r="A9" s="106" t="s">
        <v>74</v>
      </c>
      <c r="B9" s="107">
        <v>4987.25</v>
      </c>
      <c r="C9" s="49"/>
    </row>
    <row r="10" spans="1:3" s="17" customFormat="1">
      <c r="A10" s="106" t="s">
        <v>74</v>
      </c>
      <c r="B10" s="107">
        <v>39083.75</v>
      </c>
      <c r="C10" s="49"/>
    </row>
    <row r="11" spans="1:3" s="17" customFormat="1">
      <c r="A11" s="106" t="s">
        <v>75</v>
      </c>
      <c r="B11" s="107">
        <v>8395.58</v>
      </c>
      <c r="C11" s="49"/>
    </row>
    <row r="12" spans="1:3" s="17" customFormat="1">
      <c r="A12" s="106" t="s">
        <v>76</v>
      </c>
      <c r="B12" s="107">
        <v>465.56</v>
      </c>
      <c r="C12" s="49"/>
    </row>
    <row r="13" spans="1:3" s="17" customFormat="1">
      <c r="A13" s="106" t="s">
        <v>77</v>
      </c>
      <c r="B13" s="107">
        <v>61468.71</v>
      </c>
      <c r="C13" s="49"/>
    </row>
    <row r="14" spans="1:3" s="17" customFormat="1">
      <c r="A14" s="106" t="s">
        <v>78</v>
      </c>
      <c r="B14" s="107">
        <v>57774.83</v>
      </c>
      <c r="C14" s="49"/>
    </row>
    <row r="15" spans="1:3" s="17" customFormat="1">
      <c r="A15" s="106" t="s">
        <v>79</v>
      </c>
      <c r="B15" s="107">
        <v>9422.88</v>
      </c>
      <c r="C15" s="49"/>
    </row>
    <row r="16" spans="1:3" s="17" customFormat="1">
      <c r="A16" s="106" t="s">
        <v>45</v>
      </c>
      <c r="B16" s="107">
        <v>2450.52</v>
      </c>
      <c r="C16" s="49"/>
    </row>
    <row r="17" spans="1:3" s="17" customFormat="1">
      <c r="A17" s="106" t="s">
        <v>95</v>
      </c>
      <c r="B17" s="107">
        <v>26791.36</v>
      </c>
      <c r="C17" s="49"/>
    </row>
    <row r="18" spans="1:3" s="17" customFormat="1">
      <c r="A18" s="106" t="s">
        <v>45</v>
      </c>
      <c r="B18" s="107">
        <v>6199.42</v>
      </c>
      <c r="C18" s="50"/>
    </row>
    <row r="19" spans="1:3" s="17" customFormat="1">
      <c r="A19" s="106" t="s">
        <v>139</v>
      </c>
      <c r="B19" s="107">
        <v>66962.26</v>
      </c>
      <c r="C19" s="50"/>
    </row>
    <row r="20" spans="1:2">
      <c r="A20" s="106" t="s">
        <v>80</v>
      </c>
      <c r="B20" s="107">
        <v>5080.81</v>
      </c>
    </row>
    <row r="21" spans="1:2" ht="13.5" thickBot="1">
      <c r="A21" s="51" t="s">
        <v>37</v>
      </c>
      <c r="B21" s="52">
        <f>SUM(B6:B20)</f>
        <v>301458.72</v>
      </c>
    </row>
    <row r="22" ht="13.5" thickTop="1"/>
  </sheetData>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Anita Varney</dc:creator>
  <cp:keywords/>
  <cp:lastModifiedBy>Stuart Pontin</cp:lastModifiedBy>
  <dcterms:created xsi:type="dcterms:W3CDTF">2020-08-04T12:36:44Z</dcterms:created>
  <dcterms:modified xsi:type="dcterms:W3CDTF">2024-12-19T13:09:42Z</dcterms:modified>
  <dc:subject/>
  <cp:lastPrinted>2024-10-03T07:29:42Z</cp:lastPrinted>
  <dc:title>Broadland S106 Annual Infrastructure Funding Statement 2023 to 2024</dc:title>
</cp:coreProperties>
</file>

<file path=docProps/custom.xml><?xml version="1.0" encoding="utf-8"?>
<Properties xmlns:vt="http://schemas.openxmlformats.org/officeDocument/2006/docPropsVTypes" xmlns="http://schemas.openxmlformats.org/officeDocument/2006/custom-properties"/>
</file>